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1655" windowHeight="9120" activeTab="0"/>
  </bookViews>
  <sheets>
    <sheet name="Individuelt" sheetId="1" r:id="rId1"/>
    <sheet name="Lag" sheetId="2" r:id="rId2"/>
    <sheet name="Registrering" sheetId="3" r:id="rId3"/>
  </sheets>
  <definedNames/>
  <calcPr fullCalcOnLoad="1"/>
</workbook>
</file>

<file path=xl/sharedStrings.xml><?xml version="1.0" encoding="utf-8"?>
<sst xmlns="http://schemas.openxmlformats.org/spreadsheetml/2006/main" count="289" uniqueCount="61">
  <si>
    <t>Pinnefall</t>
  </si>
  <si>
    <t>Snitt</t>
  </si>
  <si>
    <t>Hcp</t>
  </si>
  <si>
    <t>Sum</t>
  </si>
  <si>
    <t xml:space="preserve">     Navn</t>
  </si>
  <si>
    <t>1. Serie</t>
  </si>
  <si>
    <t>2. Serie</t>
  </si>
  <si>
    <t>3. Serie</t>
  </si>
  <si>
    <t>4. Serie</t>
  </si>
  <si>
    <t>5. Serie</t>
  </si>
  <si>
    <t>6. Serie</t>
  </si>
  <si>
    <t>Lag</t>
  </si>
  <si>
    <t>Odd Larønningen</t>
  </si>
  <si>
    <t>Bjørn Løberg</t>
  </si>
  <si>
    <t>Roger Hansen</t>
  </si>
  <si>
    <t>Jan Bergan</t>
  </si>
  <si>
    <t>Kjell Sagmo</t>
  </si>
  <si>
    <t>Per Fredriksen</t>
  </si>
  <si>
    <t>Kjell Thoresen</t>
  </si>
  <si>
    <t>Eva Thorjussen</t>
  </si>
  <si>
    <t>Rune Røe</t>
  </si>
  <si>
    <t>Rank Min</t>
  </si>
  <si>
    <t>Rank Max</t>
  </si>
  <si>
    <t>Rank Diff</t>
  </si>
  <si>
    <t>Min serie</t>
  </si>
  <si>
    <t>Max serie</t>
  </si>
  <si>
    <t>Diff, Min/max</t>
  </si>
  <si>
    <t>Kjønn</t>
  </si>
  <si>
    <t>H</t>
  </si>
  <si>
    <t>D</t>
  </si>
  <si>
    <t>Nr</t>
  </si>
  <si>
    <t>Klasse</t>
  </si>
  <si>
    <t>Kl.</t>
  </si>
  <si>
    <t>Rune Måsø</t>
  </si>
  <si>
    <t>Dag Stokland</t>
  </si>
  <si>
    <t>Aage Berg</t>
  </si>
  <si>
    <t>HIP04</t>
  </si>
  <si>
    <t>HIP01</t>
  </si>
  <si>
    <t>HIP03</t>
  </si>
  <si>
    <t>HIP14</t>
  </si>
  <si>
    <t>HIP11</t>
  </si>
  <si>
    <t>HIP06</t>
  </si>
  <si>
    <t>Karl Otto Karlsen</t>
  </si>
  <si>
    <t>Per Kristoffersen</t>
  </si>
  <si>
    <t>Roger Andersen</t>
  </si>
  <si>
    <t>Sum Lag</t>
  </si>
  <si>
    <t>Arne Nyheim</t>
  </si>
  <si>
    <t>Marianne Mæhlum</t>
  </si>
  <si>
    <t>HIP15</t>
  </si>
  <si>
    <t>Mette Ovastrøm</t>
  </si>
  <si>
    <t>Jan Konrad Edvardsen</t>
  </si>
  <si>
    <t>Øyvind Sneltvedt</t>
  </si>
  <si>
    <t>Terje Wold</t>
  </si>
  <si>
    <t>Ingerd Sagmo</t>
  </si>
  <si>
    <t>Martin Solem</t>
  </si>
  <si>
    <t>Tove Boyesen</t>
  </si>
  <si>
    <t>Stål Vik Sture</t>
  </si>
  <si>
    <t>Atle Knutsen</t>
  </si>
  <si>
    <t>Tove Marie Fløtten</t>
  </si>
  <si>
    <t>HIP13</t>
  </si>
  <si>
    <t>HIP</t>
  </si>
</sst>
</file>

<file path=xl/styles.xml><?xml version="1.0" encoding="utf-8"?>
<styleSheet xmlns="http://schemas.openxmlformats.org/spreadsheetml/2006/main">
  <numFmts count="4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* #,##0_-;\-* #,##0_-;_-* &quot;-&quot;_-;_-@_-"/>
    <numFmt numFmtId="178" formatCode="_-&quot;kr&quot;\ * #,##0.00_-;\-&quot;kr&quot;\ * #,##0.00_-;_-&quot;kr&quot;\ * &quot;-&quot;??_-;_-@_-"/>
    <numFmt numFmtId="179" formatCode="_-* #,##0.00_-;\-* #,##0.00_-;_-* &quot;-&quot;??_-;_-@_-"/>
    <numFmt numFmtId="180" formatCode="&quot;kr&quot;#,##0_);\(&quot;kr&quot;#,##0\)"/>
    <numFmt numFmtId="181" formatCode="&quot;kr&quot;#,##0_);[Red]\(&quot;kr&quot;#,##0\)"/>
    <numFmt numFmtId="182" formatCode="&quot;kr&quot;#,##0.00_);\(&quot;kr&quot;#,##0.00\)"/>
    <numFmt numFmtId="183" formatCode="&quot;kr&quot;#,##0.00_);[Red]\(&quot;kr&quot;#,##0.00\)"/>
    <numFmt numFmtId="184" formatCode="_(&quot;kr&quot;* #,##0_);_(&quot;kr&quot;* \(#,##0\);_(&quot;kr&quot;* &quot;-&quot;_);_(@_)"/>
    <numFmt numFmtId="185" formatCode="_(&quot;kr&quot;* #,##0.00_);_(&quot;kr&quot;* \(#,##0.00\);_(&quot;kr&quot;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.0"/>
    <numFmt numFmtId="193" formatCode="0.000"/>
    <numFmt numFmtId="194" formatCode="0.0000"/>
    <numFmt numFmtId="195" formatCode="0.00;[Red]0.00"/>
    <numFmt numFmtId="196" formatCode="d/\ mmm\.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14]d\.\ mmmm\ yyyy"/>
    <numFmt numFmtId="201" formatCode="dd/mm/yy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23"/>
      </right>
      <top style="thin"/>
      <bottom style="thin"/>
    </border>
    <border>
      <left style="thin">
        <color indexed="9"/>
      </left>
      <right style="thin"/>
      <top style="thin"/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21" applyFont="1" applyFill="1" applyBorder="1" applyAlignment="1">
      <alignment horizontal="left"/>
      <protection/>
    </xf>
    <xf numFmtId="0" fontId="1" fillId="2" borderId="1" xfId="21" applyFont="1" applyFill="1" applyBorder="1" applyAlignment="1">
      <alignment horizontal="center" textRotation="45"/>
      <protection/>
    </xf>
    <xf numFmtId="0" fontId="1" fillId="2" borderId="0" xfId="21" applyFont="1" applyFill="1" applyBorder="1" applyAlignment="1">
      <alignment horizontal="center" textRotation="45"/>
      <protection/>
    </xf>
    <xf numFmtId="2" fontId="1" fillId="2" borderId="0" xfId="21" applyNumberFormat="1" applyFont="1" applyFill="1" applyBorder="1" applyAlignment="1">
      <alignment horizontal="center"/>
      <protection/>
    </xf>
    <xf numFmtId="0" fontId="1" fillId="2" borderId="0" xfId="21" applyFont="1" applyFill="1" applyBorder="1" applyAlignment="1">
      <alignment horizontal="center"/>
      <protection/>
    </xf>
    <xf numFmtId="0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2" xfId="21" applyFont="1" applyBorder="1" applyAlignment="1">
      <alignment horizontal="left"/>
      <protection/>
    </xf>
    <xf numFmtId="0" fontId="6" fillId="0" borderId="2" xfId="21" applyFont="1" applyBorder="1">
      <alignment/>
      <protection/>
    </xf>
    <xf numFmtId="192" fontId="6" fillId="0" borderId="2" xfId="21" applyNumberFormat="1" applyFont="1" applyBorder="1" applyAlignment="1">
      <alignment/>
      <protection/>
    </xf>
    <xf numFmtId="0" fontId="6" fillId="0" borderId="2" xfId="21" applyFont="1" applyBorder="1">
      <alignment/>
      <protection/>
    </xf>
    <xf numFmtId="0" fontId="1" fillId="3" borderId="0" xfId="21" applyFont="1" applyFill="1" applyBorder="1" applyAlignment="1">
      <alignment horizontal="center"/>
      <protection/>
    </xf>
    <xf numFmtId="0" fontId="8" fillId="2" borderId="3" xfId="21" applyFont="1" applyFill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3" fontId="6" fillId="0" borderId="2" xfId="21" applyNumberFormat="1" applyFont="1" applyBorder="1" applyAlignment="1" applyProtection="1">
      <alignment/>
      <protection locked="0"/>
    </xf>
    <xf numFmtId="3" fontId="7" fillId="0" borderId="2" xfId="21" applyNumberFormat="1" applyFont="1" applyBorder="1" applyAlignment="1">
      <alignment/>
      <protection/>
    </xf>
    <xf numFmtId="3" fontId="6" fillId="0" borderId="2" xfId="0" applyNumberFormat="1" applyFont="1" applyBorder="1" applyAlignment="1">
      <alignment horizontal="right"/>
    </xf>
    <xf numFmtId="3" fontId="6" fillId="0" borderId="2" xfId="21" applyNumberFormat="1" applyFont="1" applyBorder="1">
      <alignment/>
      <protection/>
    </xf>
    <xf numFmtId="3" fontId="7" fillId="0" borderId="2" xfId="21" applyNumberFormat="1" applyFont="1" applyBorder="1">
      <alignment/>
      <protection/>
    </xf>
    <xf numFmtId="3" fontId="7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1" fillId="3" borderId="2" xfId="21" applyFont="1" applyFill="1" applyBorder="1" applyAlignment="1">
      <alignment horizontal="center" wrapText="1"/>
      <protection/>
    </xf>
    <xf numFmtId="0" fontId="9" fillId="3" borderId="2" xfId="21" applyFont="1" applyFill="1" applyBorder="1" applyAlignment="1">
      <alignment horizontal="center" wrapText="1"/>
      <protection/>
    </xf>
    <xf numFmtId="0" fontId="7" fillId="4" borderId="2" xfId="21" applyFont="1" applyFill="1" applyBorder="1" applyAlignment="1">
      <alignment horizontal="center"/>
      <protection/>
    </xf>
    <xf numFmtId="0" fontId="6" fillId="4" borderId="2" xfId="21" applyFont="1" applyFill="1" applyBorder="1" applyAlignment="1">
      <alignment horizontal="center"/>
      <protection/>
    </xf>
    <xf numFmtId="0" fontId="7" fillId="5" borderId="2" xfId="21" applyFont="1" applyFill="1" applyBorder="1" applyAlignment="1">
      <alignment horizontal="center"/>
      <protection/>
    </xf>
    <xf numFmtId="0" fontId="6" fillId="5" borderId="2" xfId="21" applyFont="1" applyFill="1" applyBorder="1" applyAlignment="1">
      <alignment horizontal="center"/>
      <protection/>
    </xf>
    <xf numFmtId="0" fontId="6" fillId="0" borderId="2" xfId="21" applyFont="1" applyBorder="1" applyAlignment="1">
      <alignment horizontal="left"/>
      <protection/>
    </xf>
    <xf numFmtId="0" fontId="1" fillId="0" borderId="0" xfId="0" applyFont="1" applyAlignment="1">
      <alignment/>
    </xf>
    <xf numFmtId="0" fontId="1" fillId="3" borderId="2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6" xfId="21" applyFont="1" applyBorder="1" applyAlignment="1">
      <alignment horizontal="center"/>
      <protection/>
    </xf>
    <xf numFmtId="0" fontId="6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3" fontId="6" fillId="0" borderId="6" xfId="21" applyNumberFormat="1" applyFont="1" applyBorder="1" applyAlignment="1" applyProtection="1">
      <alignment/>
      <protection locked="0"/>
    </xf>
    <xf numFmtId="3" fontId="7" fillId="0" borderId="6" xfId="21" applyNumberFormat="1" applyFont="1" applyBorder="1" applyAlignment="1">
      <alignment/>
      <protection/>
    </xf>
    <xf numFmtId="192" fontId="6" fillId="0" borderId="6" xfId="21" applyNumberFormat="1" applyFont="1" applyBorder="1" applyAlignment="1">
      <alignment/>
      <protection/>
    </xf>
    <xf numFmtId="3" fontId="6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7" fillId="0" borderId="8" xfId="21" applyFont="1" applyBorder="1" applyAlignment="1">
      <alignment horizontal="center"/>
      <protection/>
    </xf>
    <xf numFmtId="0" fontId="6" fillId="0" borderId="8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3" fontId="6" fillId="0" borderId="8" xfId="21" applyNumberFormat="1" applyFont="1" applyBorder="1" applyAlignment="1" applyProtection="1">
      <alignment/>
      <protection locked="0"/>
    </xf>
    <xf numFmtId="3" fontId="7" fillId="0" borderId="8" xfId="21" applyNumberFormat="1" applyFont="1" applyBorder="1" applyAlignment="1">
      <alignment/>
      <protection/>
    </xf>
    <xf numFmtId="192" fontId="6" fillId="0" borderId="8" xfId="21" applyNumberFormat="1" applyFont="1" applyBorder="1" applyAlignment="1">
      <alignment/>
      <protection/>
    </xf>
    <xf numFmtId="3" fontId="6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6" fillId="0" borderId="6" xfId="2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7" fillId="0" borderId="6" xfId="21" applyNumberFormat="1" applyFont="1" applyBorder="1">
      <alignment/>
      <protection/>
    </xf>
    <xf numFmtId="3" fontId="6" fillId="0" borderId="8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6" fillId="0" borderId="8" xfId="21" applyFont="1" applyBorder="1">
      <alignment/>
      <protection/>
    </xf>
    <xf numFmtId="3" fontId="6" fillId="0" borderId="8" xfId="21" applyNumberFormat="1" applyFont="1" applyBorder="1">
      <alignment/>
      <protection/>
    </xf>
    <xf numFmtId="3" fontId="7" fillId="0" borderId="8" xfId="21" applyNumberFormat="1" applyFont="1" applyBorder="1">
      <alignment/>
      <protection/>
    </xf>
    <xf numFmtId="3" fontId="7" fillId="0" borderId="8" xfId="0" applyNumberFormat="1" applyFont="1" applyBorder="1" applyAlignment="1">
      <alignment/>
    </xf>
    <xf numFmtId="0" fontId="6" fillId="0" borderId="6" xfId="21" applyFont="1" applyBorder="1" applyAlignment="1">
      <alignment horizontal="left"/>
      <protection/>
    </xf>
    <xf numFmtId="0" fontId="1" fillId="3" borderId="10" xfId="21" applyFont="1" applyFill="1" applyBorder="1" applyAlignment="1">
      <alignment horizontal="center"/>
      <protection/>
    </xf>
    <xf numFmtId="0" fontId="1" fillId="2" borderId="11" xfId="21" applyFont="1" applyFill="1" applyBorder="1" applyAlignment="1">
      <alignment horizontal="left"/>
      <protection/>
    </xf>
    <xf numFmtId="0" fontId="1" fillId="2" borderId="12" xfId="21" applyFont="1" applyFill="1" applyBorder="1" applyAlignment="1">
      <alignment horizontal="center" textRotation="45"/>
      <protection/>
    </xf>
    <xf numFmtId="0" fontId="1" fillId="2" borderId="11" xfId="21" applyFont="1" applyFill="1" applyBorder="1" applyAlignment="1">
      <alignment horizontal="center" textRotation="45"/>
      <protection/>
    </xf>
    <xf numFmtId="2" fontId="1" fillId="2" borderId="11" xfId="21" applyNumberFormat="1" applyFont="1" applyFill="1" applyBorder="1" applyAlignment="1">
      <alignment horizontal="center"/>
      <protection/>
    </xf>
    <xf numFmtId="0" fontId="1" fillId="2" borderId="11" xfId="21" applyFont="1" applyFill="1" applyBorder="1" applyAlignment="1">
      <alignment horizontal="center"/>
      <protection/>
    </xf>
    <xf numFmtId="0" fontId="8" fillId="2" borderId="13" xfId="21" applyFont="1" applyFill="1" applyBorder="1" applyAlignment="1">
      <alignment horizontal="center"/>
      <protection/>
    </xf>
    <xf numFmtId="0" fontId="6" fillId="0" borderId="8" xfId="21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oreskjema Kjølners Jubel X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19050</xdr:rowOff>
    </xdr:from>
    <xdr:to>
      <xdr:col>12</xdr:col>
      <xdr:colOff>142875</xdr:colOff>
      <xdr:row>0</xdr:row>
      <xdr:rowOff>876300</xdr:rowOff>
    </xdr:to>
    <xdr:sp>
      <xdr:nvSpPr>
        <xdr:cNvPr id="1" name="AutoShape 2"/>
        <xdr:cNvSpPr>
          <a:spLocks/>
        </xdr:cNvSpPr>
      </xdr:nvSpPr>
      <xdr:spPr>
        <a:xfrm>
          <a:off x="933450" y="19050"/>
          <a:ext cx="3886200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48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Interncup bowling 2007
Resultater Individuelt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9525</xdr:rowOff>
    </xdr:from>
    <xdr:to>
      <xdr:col>14</xdr:col>
      <xdr:colOff>314325</xdr:colOff>
      <xdr:row>0</xdr:row>
      <xdr:rowOff>1152525</xdr:rowOff>
    </xdr:to>
    <xdr:sp>
      <xdr:nvSpPr>
        <xdr:cNvPr id="1" name="AutoShape 2"/>
        <xdr:cNvSpPr>
          <a:spLocks/>
        </xdr:cNvSpPr>
      </xdr:nvSpPr>
      <xdr:spPr>
        <a:xfrm>
          <a:off x="962025" y="9525"/>
          <a:ext cx="44767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Interncup bowling 2007
Resultater Lag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90725" y="0"/>
          <a:ext cx="3476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Intercup 2006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57175" y="0"/>
          <a:ext cx="30575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Registrering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P32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23" sqref="G23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3" width="6.28125" style="0" bestFit="1" customWidth="1"/>
    <col min="4" max="4" width="3.421875" style="0" bestFit="1" customWidth="1"/>
    <col min="5" max="5" width="7.7109375" style="0" customWidth="1"/>
    <col min="6" max="11" width="4.7109375" style="0" customWidth="1"/>
    <col min="12" max="12" width="5.7109375" style="0" customWidth="1"/>
    <col min="13" max="13" width="6.7109375" style="0" customWidth="1"/>
    <col min="14" max="14" width="6.7109375" style="0" hidden="1" customWidth="1"/>
    <col min="15" max="15" width="5.140625" style="0" customWidth="1"/>
    <col min="16" max="16" width="7.8515625" style="0" customWidth="1"/>
  </cols>
  <sheetData>
    <row r="1" ht="97.5" customHeight="1"/>
    <row r="2" spans="1:16" ht="41.25">
      <c r="A2" s="62" t="s">
        <v>30</v>
      </c>
      <c r="B2" s="63" t="s">
        <v>4</v>
      </c>
      <c r="C2" s="63" t="s">
        <v>27</v>
      </c>
      <c r="D2" s="63" t="s">
        <v>32</v>
      </c>
      <c r="E2" s="63" t="s">
        <v>11</v>
      </c>
      <c r="F2" s="64" t="s">
        <v>5</v>
      </c>
      <c r="G2" s="65" t="s">
        <v>6</v>
      </c>
      <c r="H2" s="64" t="s">
        <v>7</v>
      </c>
      <c r="I2" s="65" t="s">
        <v>8</v>
      </c>
      <c r="J2" s="64" t="s">
        <v>9</v>
      </c>
      <c r="K2" s="65" t="s">
        <v>10</v>
      </c>
      <c r="L2" s="64" t="s">
        <v>0</v>
      </c>
      <c r="M2" s="66" t="s">
        <v>1</v>
      </c>
      <c r="N2" s="66" t="s">
        <v>31</v>
      </c>
      <c r="O2" s="67" t="s">
        <v>2</v>
      </c>
      <c r="P2" s="68" t="s">
        <v>3</v>
      </c>
    </row>
    <row r="3" spans="1:16" ht="12.75">
      <c r="A3" s="14">
        <v>1</v>
      </c>
      <c r="B3" s="7" t="s">
        <v>33</v>
      </c>
      <c r="C3" s="7" t="s">
        <v>28</v>
      </c>
      <c r="D3" s="7">
        <v>1</v>
      </c>
      <c r="E3" s="6" t="s">
        <v>36</v>
      </c>
      <c r="F3" s="21">
        <v>190</v>
      </c>
      <c r="G3" s="21">
        <v>238</v>
      </c>
      <c r="H3" s="21">
        <v>167</v>
      </c>
      <c r="I3" s="21">
        <v>184</v>
      </c>
      <c r="J3" s="21">
        <v>234</v>
      </c>
      <c r="K3" s="21">
        <v>161</v>
      </c>
      <c r="L3" s="16">
        <f aca="true" t="shared" si="0" ref="L3:L29">SUM(F3:K3)</f>
        <v>1174</v>
      </c>
      <c r="M3" s="10">
        <f aca="true" t="shared" si="1" ref="M3:M29">SUM(L3/6)</f>
        <v>195.66666666666666</v>
      </c>
      <c r="N3" s="10" t="str">
        <f aca="true" t="shared" si="2" ref="N3:N29">C3&amp;D3</f>
        <v>H1</v>
      </c>
      <c r="O3" s="17">
        <v>0</v>
      </c>
      <c r="P3" s="16">
        <f aca="true" t="shared" si="3" ref="P3:P8">SUM(L3+O3)</f>
        <v>1174</v>
      </c>
    </row>
    <row r="4" spans="1:16" ht="12.75">
      <c r="A4" s="14">
        <v>2</v>
      </c>
      <c r="B4" s="11" t="s">
        <v>15</v>
      </c>
      <c r="C4" s="7" t="s">
        <v>28</v>
      </c>
      <c r="D4" s="7">
        <v>2</v>
      </c>
      <c r="E4" s="11" t="s">
        <v>39</v>
      </c>
      <c r="F4" s="18">
        <v>178</v>
      </c>
      <c r="G4" s="18">
        <v>160</v>
      </c>
      <c r="H4" s="18">
        <v>241</v>
      </c>
      <c r="I4" s="18">
        <v>168</v>
      </c>
      <c r="J4" s="18">
        <v>173</v>
      </c>
      <c r="K4" s="18">
        <v>177</v>
      </c>
      <c r="L4" s="19">
        <f t="shared" si="0"/>
        <v>1097</v>
      </c>
      <c r="M4" s="10">
        <f t="shared" si="1"/>
        <v>182.83333333333334</v>
      </c>
      <c r="N4" s="10" t="str">
        <f t="shared" si="2"/>
        <v>H2</v>
      </c>
      <c r="O4" s="17">
        <v>18</v>
      </c>
      <c r="P4" s="16">
        <f t="shared" si="3"/>
        <v>1115</v>
      </c>
    </row>
    <row r="5" spans="1:16" ht="12.75">
      <c r="A5" s="14">
        <v>3</v>
      </c>
      <c r="B5" s="6" t="s">
        <v>14</v>
      </c>
      <c r="C5" s="7" t="s">
        <v>28</v>
      </c>
      <c r="D5" s="7">
        <v>1</v>
      </c>
      <c r="E5" s="6" t="s">
        <v>41</v>
      </c>
      <c r="F5" s="21">
        <v>141</v>
      </c>
      <c r="G5" s="21">
        <v>223</v>
      </c>
      <c r="H5" s="21">
        <v>165</v>
      </c>
      <c r="I5" s="21">
        <v>174</v>
      </c>
      <c r="J5" s="21">
        <v>236</v>
      </c>
      <c r="K5" s="21">
        <v>158</v>
      </c>
      <c r="L5" s="16">
        <f t="shared" si="0"/>
        <v>1097</v>
      </c>
      <c r="M5" s="10">
        <f t="shared" si="1"/>
        <v>182.83333333333334</v>
      </c>
      <c r="N5" s="10" t="str">
        <f t="shared" si="2"/>
        <v>H1</v>
      </c>
      <c r="O5" s="17">
        <v>0</v>
      </c>
      <c r="P5" s="20">
        <f t="shared" si="3"/>
        <v>1097</v>
      </c>
    </row>
    <row r="6" spans="1:16" ht="12.75">
      <c r="A6" s="14">
        <v>4</v>
      </c>
      <c r="B6" s="11" t="s">
        <v>50</v>
      </c>
      <c r="C6" s="7" t="s">
        <v>28</v>
      </c>
      <c r="D6" s="7">
        <v>2</v>
      </c>
      <c r="E6" s="11" t="s">
        <v>39</v>
      </c>
      <c r="F6" s="18">
        <v>158</v>
      </c>
      <c r="G6" s="18">
        <v>148</v>
      </c>
      <c r="H6" s="18">
        <v>176</v>
      </c>
      <c r="I6" s="18">
        <v>164</v>
      </c>
      <c r="J6" s="18">
        <v>172</v>
      </c>
      <c r="K6" s="18">
        <v>179</v>
      </c>
      <c r="L6" s="19">
        <f t="shared" si="0"/>
        <v>997</v>
      </c>
      <c r="M6" s="10">
        <f t="shared" si="1"/>
        <v>166.16666666666666</v>
      </c>
      <c r="N6" s="10" t="str">
        <f t="shared" si="2"/>
        <v>H2</v>
      </c>
      <c r="O6" s="17">
        <v>18</v>
      </c>
      <c r="P6" s="16">
        <f t="shared" si="3"/>
        <v>1015</v>
      </c>
    </row>
    <row r="7" spans="1:16" ht="12.75">
      <c r="A7" s="14">
        <v>5</v>
      </c>
      <c r="B7" s="6" t="s">
        <v>19</v>
      </c>
      <c r="C7" s="7" t="s">
        <v>29</v>
      </c>
      <c r="D7" s="7">
        <v>3</v>
      </c>
      <c r="E7" s="6" t="s">
        <v>41</v>
      </c>
      <c r="F7" s="21">
        <v>201</v>
      </c>
      <c r="G7" s="21">
        <v>154</v>
      </c>
      <c r="H7" s="21">
        <v>165</v>
      </c>
      <c r="I7" s="21">
        <v>134</v>
      </c>
      <c r="J7" s="21">
        <v>119</v>
      </c>
      <c r="K7" s="21">
        <v>175</v>
      </c>
      <c r="L7" s="16">
        <f t="shared" si="0"/>
        <v>948</v>
      </c>
      <c r="M7" s="10">
        <f t="shared" si="1"/>
        <v>158</v>
      </c>
      <c r="N7" s="10" t="str">
        <f t="shared" si="2"/>
        <v>D3</v>
      </c>
      <c r="O7" s="17">
        <v>66</v>
      </c>
      <c r="P7" s="16">
        <f t="shared" si="3"/>
        <v>1014</v>
      </c>
    </row>
    <row r="8" spans="1:16" ht="12.75">
      <c r="A8" s="14">
        <v>6</v>
      </c>
      <c r="B8" s="6" t="s">
        <v>52</v>
      </c>
      <c r="C8" s="7" t="s">
        <v>28</v>
      </c>
      <c r="D8" s="7">
        <v>2</v>
      </c>
      <c r="E8" s="6" t="s">
        <v>36</v>
      </c>
      <c r="F8" s="15">
        <v>138</v>
      </c>
      <c r="G8" s="15">
        <v>181</v>
      </c>
      <c r="H8" s="15">
        <v>148</v>
      </c>
      <c r="I8" s="15">
        <v>164</v>
      </c>
      <c r="J8" s="15">
        <v>183</v>
      </c>
      <c r="K8" s="15">
        <v>179</v>
      </c>
      <c r="L8" s="16">
        <f t="shared" si="0"/>
        <v>993</v>
      </c>
      <c r="M8" s="10">
        <f t="shared" si="1"/>
        <v>165.5</v>
      </c>
      <c r="N8" s="10" t="str">
        <f t="shared" si="2"/>
        <v>H2</v>
      </c>
      <c r="O8" s="17">
        <v>18</v>
      </c>
      <c r="P8" s="16">
        <f t="shared" si="3"/>
        <v>1011</v>
      </c>
    </row>
    <row r="9" spans="1:16" ht="12.75">
      <c r="A9" s="14">
        <v>7</v>
      </c>
      <c r="B9" s="6" t="s">
        <v>17</v>
      </c>
      <c r="C9" s="7" t="s">
        <v>28</v>
      </c>
      <c r="D9" s="7">
        <v>3</v>
      </c>
      <c r="E9" s="6" t="s">
        <v>37</v>
      </c>
      <c r="F9" s="15">
        <v>160</v>
      </c>
      <c r="G9" s="15">
        <v>169</v>
      </c>
      <c r="H9" s="15">
        <v>198</v>
      </c>
      <c r="I9" s="15">
        <v>157</v>
      </c>
      <c r="J9" s="15">
        <v>150</v>
      </c>
      <c r="K9" s="15">
        <v>137</v>
      </c>
      <c r="L9" s="16">
        <f t="shared" si="0"/>
        <v>971</v>
      </c>
      <c r="M9" s="10">
        <f t="shared" si="1"/>
        <v>161.83333333333334</v>
      </c>
      <c r="N9" s="10" t="str">
        <f t="shared" si="2"/>
        <v>H3</v>
      </c>
      <c r="O9" s="17">
        <v>36</v>
      </c>
      <c r="P9" s="20">
        <f>F9+G9+H9+I9+J9+K9+O9</f>
        <v>1007</v>
      </c>
    </row>
    <row r="10" spans="1:16" ht="12.75">
      <c r="A10" s="14">
        <v>8</v>
      </c>
      <c r="B10" s="8" t="s">
        <v>12</v>
      </c>
      <c r="C10" s="7" t="s">
        <v>28</v>
      </c>
      <c r="D10" s="7">
        <v>1</v>
      </c>
      <c r="E10" s="6" t="s">
        <v>36</v>
      </c>
      <c r="F10" s="15">
        <v>137</v>
      </c>
      <c r="G10" s="15">
        <v>182</v>
      </c>
      <c r="H10" s="15">
        <v>170</v>
      </c>
      <c r="I10" s="15">
        <v>173</v>
      </c>
      <c r="J10" s="15">
        <v>177</v>
      </c>
      <c r="K10" s="15">
        <v>161</v>
      </c>
      <c r="L10" s="16">
        <f t="shared" si="0"/>
        <v>1000</v>
      </c>
      <c r="M10" s="10">
        <f t="shared" si="1"/>
        <v>166.66666666666666</v>
      </c>
      <c r="N10" s="10" t="str">
        <f t="shared" si="2"/>
        <v>H1</v>
      </c>
      <c r="O10" s="17">
        <v>0</v>
      </c>
      <c r="P10" s="16">
        <f>SUM(L10+O10)</f>
        <v>1000</v>
      </c>
    </row>
    <row r="11" spans="1:16" ht="12.75">
      <c r="A11" s="14">
        <v>9</v>
      </c>
      <c r="B11" s="28" t="s">
        <v>35</v>
      </c>
      <c r="C11" s="7" t="s">
        <v>28</v>
      </c>
      <c r="D11" s="7">
        <v>3</v>
      </c>
      <c r="E11" s="28" t="s">
        <v>40</v>
      </c>
      <c r="F11" s="15">
        <v>143</v>
      </c>
      <c r="G11" s="15">
        <v>159</v>
      </c>
      <c r="H11" s="15">
        <v>189</v>
      </c>
      <c r="I11" s="15">
        <v>135</v>
      </c>
      <c r="J11" s="15">
        <v>175</v>
      </c>
      <c r="K11" s="15">
        <v>159</v>
      </c>
      <c r="L11" s="16">
        <f t="shared" si="0"/>
        <v>960</v>
      </c>
      <c r="M11" s="10">
        <f t="shared" si="1"/>
        <v>160</v>
      </c>
      <c r="N11" s="10" t="str">
        <f t="shared" si="2"/>
        <v>H3</v>
      </c>
      <c r="O11" s="17">
        <v>36</v>
      </c>
      <c r="P11" s="16">
        <f>SUM(L11+O11)</f>
        <v>996</v>
      </c>
    </row>
    <row r="12" spans="1:16" ht="12.75">
      <c r="A12" s="14">
        <v>10</v>
      </c>
      <c r="B12" s="8" t="s">
        <v>46</v>
      </c>
      <c r="C12" s="7" t="s">
        <v>28</v>
      </c>
      <c r="D12" s="7">
        <v>3</v>
      </c>
      <c r="E12" s="8" t="s">
        <v>59</v>
      </c>
      <c r="F12" s="15">
        <v>124</v>
      </c>
      <c r="G12" s="15">
        <v>168</v>
      </c>
      <c r="H12" s="15">
        <v>167</v>
      </c>
      <c r="I12" s="15">
        <v>161</v>
      </c>
      <c r="J12" s="15">
        <v>191</v>
      </c>
      <c r="K12" s="15">
        <v>144</v>
      </c>
      <c r="L12" s="16">
        <f t="shared" si="0"/>
        <v>955</v>
      </c>
      <c r="M12" s="10">
        <f t="shared" si="1"/>
        <v>159.16666666666666</v>
      </c>
      <c r="N12" s="10" t="str">
        <f t="shared" si="2"/>
        <v>H3</v>
      </c>
      <c r="O12" s="17">
        <v>36</v>
      </c>
      <c r="P12" s="16">
        <f>SUM(L12+O12)</f>
        <v>991</v>
      </c>
    </row>
    <row r="13" spans="1:16" ht="12.75">
      <c r="A13" s="14">
        <v>11</v>
      </c>
      <c r="B13" s="6" t="s">
        <v>55</v>
      </c>
      <c r="C13" s="7" t="s">
        <v>29</v>
      </c>
      <c r="D13" s="7">
        <v>4</v>
      </c>
      <c r="E13" s="6" t="s">
        <v>59</v>
      </c>
      <c r="F13" s="15">
        <v>198</v>
      </c>
      <c r="G13" s="15">
        <v>172</v>
      </c>
      <c r="H13" s="15">
        <v>163</v>
      </c>
      <c r="I13" s="15">
        <v>135</v>
      </c>
      <c r="J13" s="15">
        <v>114</v>
      </c>
      <c r="K13" s="15">
        <v>118</v>
      </c>
      <c r="L13" s="16">
        <f t="shared" si="0"/>
        <v>900</v>
      </c>
      <c r="M13" s="10">
        <f t="shared" si="1"/>
        <v>150</v>
      </c>
      <c r="N13" s="10" t="str">
        <f t="shared" si="2"/>
        <v>D4</v>
      </c>
      <c r="O13" s="17">
        <v>84</v>
      </c>
      <c r="P13" s="16">
        <f>SUM(L13+O13)</f>
        <v>984</v>
      </c>
    </row>
    <row r="14" spans="1:16" ht="12.75">
      <c r="A14" s="14">
        <v>12</v>
      </c>
      <c r="B14" s="11" t="s">
        <v>51</v>
      </c>
      <c r="C14" s="7" t="s">
        <v>28</v>
      </c>
      <c r="D14" s="7">
        <v>2</v>
      </c>
      <c r="E14" s="11" t="s">
        <v>39</v>
      </c>
      <c r="F14" s="18">
        <v>139</v>
      </c>
      <c r="G14" s="18">
        <v>160</v>
      </c>
      <c r="H14" s="18">
        <v>130</v>
      </c>
      <c r="I14" s="18">
        <v>188</v>
      </c>
      <c r="J14" s="18">
        <v>180</v>
      </c>
      <c r="K14" s="18">
        <v>168</v>
      </c>
      <c r="L14" s="16">
        <f t="shared" si="0"/>
        <v>965</v>
      </c>
      <c r="M14" s="10">
        <f t="shared" si="1"/>
        <v>160.83333333333334</v>
      </c>
      <c r="N14" s="10" t="str">
        <f t="shared" si="2"/>
        <v>H2</v>
      </c>
      <c r="O14" s="17">
        <v>18</v>
      </c>
      <c r="P14" s="16">
        <f>SUM(L14+O14)</f>
        <v>983</v>
      </c>
    </row>
    <row r="15" spans="1:16" ht="12.75">
      <c r="A15" s="14">
        <v>13</v>
      </c>
      <c r="B15" s="6" t="s">
        <v>18</v>
      </c>
      <c r="C15" s="7" t="s">
        <v>28</v>
      </c>
      <c r="D15" s="7">
        <v>3</v>
      </c>
      <c r="E15" s="6" t="s">
        <v>38</v>
      </c>
      <c r="F15" s="21">
        <v>178</v>
      </c>
      <c r="G15" s="21">
        <v>172</v>
      </c>
      <c r="H15" s="21">
        <v>121</v>
      </c>
      <c r="I15" s="21">
        <v>148</v>
      </c>
      <c r="J15" s="21">
        <v>169</v>
      </c>
      <c r="K15" s="21">
        <v>153</v>
      </c>
      <c r="L15" s="16">
        <f t="shared" si="0"/>
        <v>941</v>
      </c>
      <c r="M15" s="10">
        <f t="shared" si="1"/>
        <v>156.83333333333334</v>
      </c>
      <c r="N15" s="10" t="str">
        <f t="shared" si="2"/>
        <v>H3</v>
      </c>
      <c r="O15" s="17">
        <v>36</v>
      </c>
      <c r="P15" s="20">
        <f>F15+G15+H15+I15+J15+K15+O15</f>
        <v>977</v>
      </c>
    </row>
    <row r="16" spans="1:16" ht="12.75">
      <c r="A16" s="14">
        <v>14</v>
      </c>
      <c r="B16" s="11" t="s">
        <v>13</v>
      </c>
      <c r="C16" s="7" t="s">
        <v>28</v>
      </c>
      <c r="D16" s="7">
        <v>1</v>
      </c>
      <c r="E16" s="11" t="s">
        <v>37</v>
      </c>
      <c r="F16" s="18">
        <v>167</v>
      </c>
      <c r="G16" s="18">
        <v>169</v>
      </c>
      <c r="H16" s="18">
        <v>163</v>
      </c>
      <c r="I16" s="18">
        <v>162</v>
      </c>
      <c r="J16" s="18">
        <v>150</v>
      </c>
      <c r="K16" s="18">
        <v>164</v>
      </c>
      <c r="L16" s="19">
        <f t="shared" si="0"/>
        <v>975</v>
      </c>
      <c r="M16" s="10">
        <f t="shared" si="1"/>
        <v>162.5</v>
      </c>
      <c r="N16" s="10" t="str">
        <f t="shared" si="2"/>
        <v>H1</v>
      </c>
      <c r="O16" s="17">
        <v>0</v>
      </c>
      <c r="P16" s="16">
        <f>SUM(L16+O16)</f>
        <v>975</v>
      </c>
    </row>
    <row r="17" spans="1:16" ht="12.75">
      <c r="A17" s="14">
        <v>15</v>
      </c>
      <c r="B17" s="7" t="s">
        <v>16</v>
      </c>
      <c r="C17" s="7" t="s">
        <v>28</v>
      </c>
      <c r="D17" s="7">
        <v>2</v>
      </c>
      <c r="E17" s="7" t="s">
        <v>37</v>
      </c>
      <c r="F17" s="21">
        <v>139</v>
      </c>
      <c r="G17" s="21">
        <v>157</v>
      </c>
      <c r="H17" s="21">
        <v>123</v>
      </c>
      <c r="I17" s="21">
        <v>191</v>
      </c>
      <c r="J17" s="21">
        <v>160</v>
      </c>
      <c r="K17" s="21">
        <v>184</v>
      </c>
      <c r="L17" s="16">
        <f t="shared" si="0"/>
        <v>954</v>
      </c>
      <c r="M17" s="10">
        <f t="shared" si="1"/>
        <v>159</v>
      </c>
      <c r="N17" s="10" t="str">
        <f t="shared" si="2"/>
        <v>H2</v>
      </c>
      <c r="O17" s="17">
        <v>18</v>
      </c>
      <c r="P17" s="20">
        <f>SUM(L17+O17)</f>
        <v>972</v>
      </c>
    </row>
    <row r="18" spans="1:16" ht="12.75">
      <c r="A18" s="14">
        <v>16</v>
      </c>
      <c r="B18" s="8" t="s">
        <v>34</v>
      </c>
      <c r="C18" s="7" t="s">
        <v>28</v>
      </c>
      <c r="D18" s="7">
        <v>3</v>
      </c>
      <c r="E18" s="8" t="s">
        <v>40</v>
      </c>
      <c r="F18" s="15">
        <v>131</v>
      </c>
      <c r="G18" s="15">
        <v>171</v>
      </c>
      <c r="H18" s="15">
        <v>133</v>
      </c>
      <c r="I18" s="15">
        <v>136</v>
      </c>
      <c r="J18" s="15">
        <v>170</v>
      </c>
      <c r="K18" s="15">
        <v>185</v>
      </c>
      <c r="L18" s="16">
        <f t="shared" si="0"/>
        <v>926</v>
      </c>
      <c r="M18" s="10">
        <f t="shared" si="1"/>
        <v>154.33333333333334</v>
      </c>
      <c r="N18" s="10" t="str">
        <f t="shared" si="2"/>
        <v>H3</v>
      </c>
      <c r="O18" s="17">
        <v>36</v>
      </c>
      <c r="P18" s="20">
        <f>F18+G18+H18+I18+J18+K18+O18</f>
        <v>962</v>
      </c>
    </row>
    <row r="19" spans="1:16" ht="12.75">
      <c r="A19" s="14">
        <v>17</v>
      </c>
      <c r="B19" s="8" t="s">
        <v>42</v>
      </c>
      <c r="C19" s="7" t="s">
        <v>28</v>
      </c>
      <c r="D19" s="7">
        <v>4</v>
      </c>
      <c r="E19" s="8" t="s">
        <v>41</v>
      </c>
      <c r="F19" s="15">
        <v>125</v>
      </c>
      <c r="G19" s="15">
        <v>139</v>
      </c>
      <c r="H19" s="15">
        <v>151</v>
      </c>
      <c r="I19" s="15">
        <v>145</v>
      </c>
      <c r="J19" s="15">
        <v>184</v>
      </c>
      <c r="K19" s="15">
        <v>148</v>
      </c>
      <c r="L19" s="16">
        <f t="shared" si="0"/>
        <v>892</v>
      </c>
      <c r="M19" s="10">
        <f t="shared" si="1"/>
        <v>148.66666666666666</v>
      </c>
      <c r="N19" s="10" t="str">
        <f t="shared" si="2"/>
        <v>H4</v>
      </c>
      <c r="O19" s="17">
        <v>54</v>
      </c>
      <c r="P19" s="16">
        <f aca="true" t="shared" si="4" ref="P19:P29">SUM(L19+O19)</f>
        <v>946</v>
      </c>
    </row>
    <row r="20" spans="1:16" ht="12.75">
      <c r="A20" s="14">
        <v>18</v>
      </c>
      <c r="B20" s="11" t="s">
        <v>44</v>
      </c>
      <c r="C20" s="7" t="s">
        <v>28</v>
      </c>
      <c r="D20" s="7">
        <v>3</v>
      </c>
      <c r="E20" s="11" t="s">
        <v>40</v>
      </c>
      <c r="F20" s="18">
        <v>144</v>
      </c>
      <c r="G20" s="18">
        <v>150</v>
      </c>
      <c r="H20" s="18">
        <v>170</v>
      </c>
      <c r="I20" s="18">
        <v>154</v>
      </c>
      <c r="J20" s="18">
        <v>154</v>
      </c>
      <c r="K20" s="18">
        <v>136</v>
      </c>
      <c r="L20" s="19">
        <f t="shared" si="0"/>
        <v>908</v>
      </c>
      <c r="M20" s="10">
        <f t="shared" si="1"/>
        <v>151.33333333333334</v>
      </c>
      <c r="N20" s="10" t="str">
        <f t="shared" si="2"/>
        <v>H3</v>
      </c>
      <c r="O20" s="17">
        <v>36</v>
      </c>
      <c r="P20" s="16">
        <f t="shared" si="4"/>
        <v>944</v>
      </c>
    </row>
    <row r="21" spans="1:16" ht="12.75">
      <c r="A21" s="14">
        <v>19</v>
      </c>
      <c r="B21" s="8" t="s">
        <v>43</v>
      </c>
      <c r="C21" s="7" t="s">
        <v>28</v>
      </c>
      <c r="D21" s="7">
        <v>3</v>
      </c>
      <c r="E21" s="8" t="s">
        <v>60</v>
      </c>
      <c r="F21" s="15">
        <v>152</v>
      </c>
      <c r="G21" s="15">
        <v>169</v>
      </c>
      <c r="H21" s="15">
        <v>134</v>
      </c>
      <c r="I21" s="15">
        <v>179</v>
      </c>
      <c r="J21" s="15">
        <v>165</v>
      </c>
      <c r="K21" s="15">
        <v>104</v>
      </c>
      <c r="L21" s="16">
        <f t="shared" si="0"/>
        <v>903</v>
      </c>
      <c r="M21" s="10">
        <f t="shared" si="1"/>
        <v>150.5</v>
      </c>
      <c r="N21" s="10" t="str">
        <f t="shared" si="2"/>
        <v>H3</v>
      </c>
      <c r="O21" s="17">
        <v>36</v>
      </c>
      <c r="P21" s="16">
        <f t="shared" si="4"/>
        <v>939</v>
      </c>
    </row>
    <row r="22" spans="1:16" ht="12.75">
      <c r="A22" s="14">
        <v>20</v>
      </c>
      <c r="B22" s="11" t="s">
        <v>20</v>
      </c>
      <c r="C22" s="7" t="s">
        <v>28</v>
      </c>
      <c r="D22" s="7">
        <v>4</v>
      </c>
      <c r="E22" s="11" t="s">
        <v>38</v>
      </c>
      <c r="F22" s="18">
        <v>151</v>
      </c>
      <c r="G22" s="18">
        <v>150</v>
      </c>
      <c r="H22" s="18">
        <v>136</v>
      </c>
      <c r="I22" s="18">
        <v>148</v>
      </c>
      <c r="J22" s="18">
        <v>155</v>
      </c>
      <c r="K22" s="18">
        <v>135</v>
      </c>
      <c r="L22" s="19">
        <f t="shared" si="0"/>
        <v>875</v>
      </c>
      <c r="M22" s="10">
        <f t="shared" si="1"/>
        <v>145.83333333333334</v>
      </c>
      <c r="N22" s="10" t="str">
        <f t="shared" si="2"/>
        <v>H4</v>
      </c>
      <c r="O22" s="17">
        <v>54</v>
      </c>
      <c r="P22" s="16">
        <f t="shared" si="4"/>
        <v>929</v>
      </c>
    </row>
    <row r="23" spans="1:16" ht="12.75">
      <c r="A23" s="14">
        <v>21</v>
      </c>
      <c r="B23" s="6" t="s">
        <v>58</v>
      </c>
      <c r="C23" s="7" t="s">
        <v>29</v>
      </c>
      <c r="D23" s="7">
        <v>5</v>
      </c>
      <c r="E23" s="6" t="s">
        <v>59</v>
      </c>
      <c r="F23" s="18">
        <v>147</v>
      </c>
      <c r="G23" s="18">
        <v>155</v>
      </c>
      <c r="H23" s="18">
        <v>120</v>
      </c>
      <c r="I23" s="18">
        <v>139</v>
      </c>
      <c r="J23" s="18">
        <v>115</v>
      </c>
      <c r="K23" s="18">
        <v>136</v>
      </c>
      <c r="L23" s="16">
        <f t="shared" si="0"/>
        <v>812</v>
      </c>
      <c r="M23" s="10">
        <f t="shared" si="1"/>
        <v>135.33333333333334</v>
      </c>
      <c r="N23" s="10" t="str">
        <f t="shared" si="2"/>
        <v>D5</v>
      </c>
      <c r="O23" s="17">
        <v>102</v>
      </c>
      <c r="P23" s="16">
        <f t="shared" si="4"/>
        <v>914</v>
      </c>
    </row>
    <row r="24" spans="1:16" ht="12.75">
      <c r="A24" s="14">
        <v>22</v>
      </c>
      <c r="B24" s="11" t="s">
        <v>53</v>
      </c>
      <c r="C24" s="7" t="s">
        <v>29</v>
      </c>
      <c r="D24" s="7">
        <v>3</v>
      </c>
      <c r="E24" s="11" t="s">
        <v>60</v>
      </c>
      <c r="F24" s="18">
        <v>181</v>
      </c>
      <c r="G24" s="18">
        <v>116</v>
      </c>
      <c r="H24" s="18">
        <v>129</v>
      </c>
      <c r="I24" s="18">
        <v>127</v>
      </c>
      <c r="J24" s="18">
        <v>136</v>
      </c>
      <c r="K24" s="18">
        <v>156</v>
      </c>
      <c r="L24" s="16">
        <f t="shared" si="0"/>
        <v>845</v>
      </c>
      <c r="M24" s="10">
        <f t="shared" si="1"/>
        <v>140.83333333333334</v>
      </c>
      <c r="N24" s="10" t="str">
        <f t="shared" si="2"/>
        <v>D3</v>
      </c>
      <c r="O24" s="17">
        <v>66</v>
      </c>
      <c r="P24" s="16">
        <f t="shared" si="4"/>
        <v>911</v>
      </c>
    </row>
    <row r="25" spans="1:16" ht="12.75">
      <c r="A25" s="14">
        <v>23</v>
      </c>
      <c r="B25" s="7" t="s">
        <v>54</v>
      </c>
      <c r="C25" s="7" t="s">
        <v>28</v>
      </c>
      <c r="D25" s="7">
        <v>4</v>
      </c>
      <c r="E25" s="7" t="s">
        <v>48</v>
      </c>
      <c r="F25" s="15">
        <v>140</v>
      </c>
      <c r="G25" s="15">
        <v>146</v>
      </c>
      <c r="H25" s="15">
        <v>142</v>
      </c>
      <c r="I25" s="15">
        <v>124</v>
      </c>
      <c r="J25" s="15">
        <v>128</v>
      </c>
      <c r="K25" s="15">
        <v>159</v>
      </c>
      <c r="L25" s="16">
        <f t="shared" si="0"/>
        <v>839</v>
      </c>
      <c r="M25" s="10">
        <f t="shared" si="1"/>
        <v>139.83333333333334</v>
      </c>
      <c r="N25" s="10" t="str">
        <f t="shared" si="2"/>
        <v>H4</v>
      </c>
      <c r="O25" s="17">
        <v>54</v>
      </c>
      <c r="P25" s="16">
        <f t="shared" si="4"/>
        <v>893</v>
      </c>
    </row>
    <row r="26" spans="1:16" ht="12.75">
      <c r="A26" s="14">
        <v>24</v>
      </c>
      <c r="B26" s="9" t="s">
        <v>49</v>
      </c>
      <c r="C26" s="7" t="s">
        <v>29</v>
      </c>
      <c r="D26" s="7">
        <v>4</v>
      </c>
      <c r="E26" s="9" t="s">
        <v>48</v>
      </c>
      <c r="F26" s="18">
        <v>100</v>
      </c>
      <c r="G26" s="18">
        <v>150</v>
      </c>
      <c r="H26" s="18">
        <v>136</v>
      </c>
      <c r="I26" s="18">
        <v>129</v>
      </c>
      <c r="J26" s="18">
        <v>144</v>
      </c>
      <c r="K26" s="18">
        <v>139</v>
      </c>
      <c r="L26" s="16">
        <f t="shared" si="0"/>
        <v>798</v>
      </c>
      <c r="M26" s="10">
        <f t="shared" si="1"/>
        <v>133</v>
      </c>
      <c r="N26" s="10" t="str">
        <f t="shared" si="2"/>
        <v>D4</v>
      </c>
      <c r="O26" s="17">
        <v>84</v>
      </c>
      <c r="P26" s="16">
        <f t="shared" si="4"/>
        <v>882</v>
      </c>
    </row>
    <row r="27" spans="1:16" ht="12.75">
      <c r="A27" s="14">
        <v>25</v>
      </c>
      <c r="B27" s="7" t="s">
        <v>47</v>
      </c>
      <c r="C27" s="7" t="s">
        <v>29</v>
      </c>
      <c r="D27" s="7">
        <v>5</v>
      </c>
      <c r="E27" s="7" t="s">
        <v>48</v>
      </c>
      <c r="F27" s="15">
        <v>111</v>
      </c>
      <c r="G27" s="15">
        <v>113</v>
      </c>
      <c r="H27" s="15">
        <v>117</v>
      </c>
      <c r="I27" s="15">
        <v>123</v>
      </c>
      <c r="J27" s="15">
        <v>158</v>
      </c>
      <c r="K27" s="15">
        <v>135</v>
      </c>
      <c r="L27" s="16">
        <f t="shared" si="0"/>
        <v>757</v>
      </c>
      <c r="M27" s="10">
        <f t="shared" si="1"/>
        <v>126.16666666666667</v>
      </c>
      <c r="N27" s="10" t="str">
        <f t="shared" si="2"/>
        <v>D5</v>
      </c>
      <c r="O27" s="17">
        <v>102</v>
      </c>
      <c r="P27" s="16">
        <f t="shared" si="4"/>
        <v>859</v>
      </c>
    </row>
    <row r="28" spans="1:16" ht="12.75">
      <c r="A28" s="14">
        <v>26</v>
      </c>
      <c r="B28" s="7" t="s">
        <v>56</v>
      </c>
      <c r="C28" s="7" t="s">
        <v>28</v>
      </c>
      <c r="D28" s="7">
        <v>5</v>
      </c>
      <c r="E28" s="7" t="s">
        <v>38</v>
      </c>
      <c r="F28" s="21">
        <v>137</v>
      </c>
      <c r="G28" s="21">
        <v>93</v>
      </c>
      <c r="H28" s="21">
        <v>145</v>
      </c>
      <c r="I28" s="21">
        <v>145</v>
      </c>
      <c r="J28" s="21">
        <v>125</v>
      </c>
      <c r="K28" s="21">
        <v>114</v>
      </c>
      <c r="L28" s="16">
        <f t="shared" si="0"/>
        <v>759</v>
      </c>
      <c r="M28" s="10">
        <f t="shared" si="1"/>
        <v>126.5</v>
      </c>
      <c r="N28" s="10" t="str">
        <f t="shared" si="2"/>
        <v>H5</v>
      </c>
      <c r="O28" s="17">
        <v>72</v>
      </c>
      <c r="P28" s="20">
        <f t="shared" si="4"/>
        <v>831</v>
      </c>
    </row>
    <row r="29" spans="1:16" ht="12.75">
      <c r="A29" s="14">
        <v>27</v>
      </c>
      <c r="B29" s="7" t="s">
        <v>57</v>
      </c>
      <c r="C29" s="7" t="s">
        <v>28</v>
      </c>
      <c r="D29" s="7">
        <v>5</v>
      </c>
      <c r="E29" s="7" t="s">
        <v>60</v>
      </c>
      <c r="F29" s="15">
        <v>117</v>
      </c>
      <c r="G29" s="15">
        <v>115</v>
      </c>
      <c r="H29" s="15">
        <v>108</v>
      </c>
      <c r="I29" s="15">
        <v>140</v>
      </c>
      <c r="J29" s="15">
        <v>107</v>
      </c>
      <c r="K29" s="15">
        <v>109</v>
      </c>
      <c r="L29" s="16">
        <f t="shared" si="0"/>
        <v>696</v>
      </c>
      <c r="M29" s="10">
        <f t="shared" si="1"/>
        <v>116</v>
      </c>
      <c r="N29" s="10" t="str">
        <f t="shared" si="2"/>
        <v>H5</v>
      </c>
      <c r="O29" s="17">
        <v>72</v>
      </c>
      <c r="P29" s="16">
        <f t="shared" si="4"/>
        <v>768</v>
      </c>
    </row>
    <row r="30" spans="1:16" ht="12.75">
      <c r="A30" s="14">
        <v>28</v>
      </c>
      <c r="B30" s="9"/>
      <c r="C30" s="7"/>
      <c r="D30" s="7"/>
      <c r="E30" s="7"/>
      <c r="F30" s="15"/>
      <c r="G30" s="15"/>
      <c r="H30" s="15"/>
      <c r="I30" s="15"/>
      <c r="J30" s="15"/>
      <c r="K30" s="15"/>
      <c r="L30" s="16"/>
      <c r="M30" s="10"/>
      <c r="N30" s="10"/>
      <c r="O30" s="17"/>
      <c r="P30" s="16"/>
    </row>
    <row r="31" spans="1:16" ht="12.75">
      <c r="A31" s="14">
        <v>29</v>
      </c>
      <c r="B31" s="9"/>
      <c r="C31" s="7"/>
      <c r="D31" s="7"/>
      <c r="E31" s="9"/>
      <c r="F31" s="18"/>
      <c r="G31" s="18"/>
      <c r="H31" s="18"/>
      <c r="I31" s="18"/>
      <c r="J31" s="18"/>
      <c r="K31" s="18"/>
      <c r="L31" s="19"/>
      <c r="M31" s="10"/>
      <c r="N31" s="10"/>
      <c r="O31" s="17"/>
      <c r="P31" s="20"/>
    </row>
    <row r="32" spans="1:16" ht="12.75">
      <c r="A32" s="14">
        <v>30</v>
      </c>
      <c r="B32" s="7"/>
      <c r="C32" s="7"/>
      <c r="D32" s="7"/>
      <c r="E32" s="7"/>
      <c r="F32" s="15"/>
      <c r="G32" s="15"/>
      <c r="H32" s="15"/>
      <c r="I32" s="15"/>
      <c r="J32" s="15"/>
      <c r="K32" s="15"/>
      <c r="L32" s="16"/>
      <c r="M32" s="10"/>
      <c r="N32" s="10"/>
      <c r="O32" s="17"/>
      <c r="P32" s="1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26"/>
  <sheetViews>
    <sheetView workbookViewId="0" topLeftCell="A1">
      <selection activeCell="B28" sqref="B28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3" width="6.28125" style="0" bestFit="1" customWidth="1"/>
    <col min="4" max="4" width="3.421875" style="0" bestFit="1" customWidth="1"/>
    <col min="5" max="5" width="7.7109375" style="0" customWidth="1"/>
    <col min="6" max="11" width="4.7109375" style="0" customWidth="1"/>
    <col min="12" max="12" width="5.7109375" style="0" customWidth="1"/>
    <col min="13" max="13" width="6.7109375" style="0" customWidth="1"/>
    <col min="14" max="14" width="6.7109375" style="0" hidden="1" customWidth="1"/>
    <col min="15" max="15" width="5.140625" style="0" customWidth="1"/>
    <col min="16" max="16" width="7.8515625" style="0" customWidth="1"/>
    <col min="17" max="17" width="9.140625" style="29" customWidth="1"/>
    <col min="18" max="18" width="2.8515625" style="0" customWidth="1"/>
  </cols>
  <sheetData>
    <row r="1" ht="93" customHeight="1"/>
    <row r="2" spans="1:17" ht="41.25">
      <c r="A2" s="12" t="s">
        <v>30</v>
      </c>
      <c r="B2" s="1" t="s">
        <v>4</v>
      </c>
      <c r="C2" s="1" t="s">
        <v>27</v>
      </c>
      <c r="D2" s="1" t="s">
        <v>32</v>
      </c>
      <c r="E2" s="1" t="s">
        <v>11</v>
      </c>
      <c r="F2" s="2" t="s">
        <v>5</v>
      </c>
      <c r="G2" s="3" t="s">
        <v>6</v>
      </c>
      <c r="H2" s="2" t="s">
        <v>7</v>
      </c>
      <c r="I2" s="3" t="s">
        <v>8</v>
      </c>
      <c r="J2" s="2" t="s">
        <v>9</v>
      </c>
      <c r="K2" s="3" t="s">
        <v>10</v>
      </c>
      <c r="L2" s="2" t="s">
        <v>0</v>
      </c>
      <c r="M2" s="4" t="s">
        <v>1</v>
      </c>
      <c r="N2" s="4" t="s">
        <v>31</v>
      </c>
      <c r="O2" s="5" t="s">
        <v>2</v>
      </c>
      <c r="P2" s="13" t="s">
        <v>3</v>
      </c>
      <c r="Q2" s="30" t="s">
        <v>45</v>
      </c>
    </row>
    <row r="3" spans="1:17" ht="12.75">
      <c r="A3" s="14">
        <v>1</v>
      </c>
      <c r="B3" s="7" t="s">
        <v>33</v>
      </c>
      <c r="C3" s="7" t="s">
        <v>28</v>
      </c>
      <c r="D3" s="7">
        <v>1</v>
      </c>
      <c r="E3" s="6" t="s">
        <v>36</v>
      </c>
      <c r="F3" s="21">
        <v>190</v>
      </c>
      <c r="G3" s="21">
        <v>238</v>
      </c>
      <c r="H3" s="21">
        <v>167</v>
      </c>
      <c r="I3" s="21">
        <v>184</v>
      </c>
      <c r="J3" s="21">
        <v>234</v>
      </c>
      <c r="K3" s="21">
        <v>161</v>
      </c>
      <c r="L3" s="16">
        <f aca="true" t="shared" si="0" ref="L3:L23">SUM(F3:K3)</f>
        <v>1174</v>
      </c>
      <c r="M3" s="10">
        <f aca="true" t="shared" si="1" ref="M3:M26">SUM(L3/6)</f>
        <v>195.66666666666666</v>
      </c>
      <c r="N3" s="10" t="str">
        <f>C3&amp;D3</f>
        <v>H1</v>
      </c>
      <c r="O3" s="17">
        <v>0</v>
      </c>
      <c r="P3" s="16">
        <f>SUM(L3+O3)</f>
        <v>1174</v>
      </c>
      <c r="Q3" s="32"/>
    </row>
    <row r="4" spans="1:17" ht="12.75">
      <c r="A4" s="14">
        <v>1</v>
      </c>
      <c r="B4" s="6" t="s">
        <v>52</v>
      </c>
      <c r="C4" s="7" t="s">
        <v>28</v>
      </c>
      <c r="D4" s="7">
        <v>2</v>
      </c>
      <c r="E4" s="6" t="s">
        <v>36</v>
      </c>
      <c r="F4" s="15">
        <v>138</v>
      </c>
      <c r="G4" s="15">
        <v>181</v>
      </c>
      <c r="H4" s="15">
        <v>148</v>
      </c>
      <c r="I4" s="15">
        <v>164</v>
      </c>
      <c r="J4" s="15">
        <v>183</v>
      </c>
      <c r="K4" s="15">
        <v>179</v>
      </c>
      <c r="L4" s="16">
        <f t="shared" si="0"/>
        <v>993</v>
      </c>
      <c r="M4" s="10">
        <f t="shared" si="1"/>
        <v>165.5</v>
      </c>
      <c r="N4" s="10" t="str">
        <f aca="true" t="shared" si="2" ref="N4:N23">C4&amp;D4</f>
        <v>H2</v>
      </c>
      <c r="O4" s="17">
        <v>18</v>
      </c>
      <c r="P4" s="16">
        <f>SUM(L4+O4)</f>
        <v>1011</v>
      </c>
      <c r="Q4" s="33"/>
    </row>
    <row r="5" spans="1:17" ht="13.5" thickBot="1">
      <c r="A5" s="34">
        <v>1</v>
      </c>
      <c r="B5" s="61" t="s">
        <v>12</v>
      </c>
      <c r="C5" s="36" t="s">
        <v>28</v>
      </c>
      <c r="D5" s="36">
        <v>1</v>
      </c>
      <c r="E5" s="35" t="s">
        <v>36</v>
      </c>
      <c r="F5" s="37">
        <v>137</v>
      </c>
      <c r="G5" s="37">
        <v>182</v>
      </c>
      <c r="H5" s="37">
        <v>170</v>
      </c>
      <c r="I5" s="37">
        <v>173</v>
      </c>
      <c r="J5" s="37">
        <v>177</v>
      </c>
      <c r="K5" s="37">
        <v>161</v>
      </c>
      <c r="L5" s="38">
        <f t="shared" si="0"/>
        <v>1000</v>
      </c>
      <c r="M5" s="39">
        <f t="shared" si="1"/>
        <v>166.66666666666666</v>
      </c>
      <c r="N5" s="39" t="str">
        <f t="shared" si="2"/>
        <v>H1</v>
      </c>
      <c r="O5" s="40">
        <v>0</v>
      </c>
      <c r="P5" s="41">
        <f>SUM(L5+O5)</f>
        <v>1000</v>
      </c>
      <c r="Q5" s="42">
        <f>SUM(P3:P5)</f>
        <v>3185</v>
      </c>
    </row>
    <row r="6" spans="1:17" ht="12.75">
      <c r="A6" s="43">
        <v>2</v>
      </c>
      <c r="B6" s="57" t="s">
        <v>15</v>
      </c>
      <c r="C6" s="45" t="s">
        <v>28</v>
      </c>
      <c r="D6" s="45">
        <v>2</v>
      </c>
      <c r="E6" s="57" t="s">
        <v>39</v>
      </c>
      <c r="F6" s="58">
        <v>178</v>
      </c>
      <c r="G6" s="58">
        <v>160</v>
      </c>
      <c r="H6" s="58">
        <v>241</v>
      </c>
      <c r="I6" s="58">
        <v>168</v>
      </c>
      <c r="J6" s="58">
        <v>173</v>
      </c>
      <c r="K6" s="58">
        <v>177</v>
      </c>
      <c r="L6" s="47">
        <f t="shared" si="0"/>
        <v>1097</v>
      </c>
      <c r="M6" s="48">
        <f t="shared" si="1"/>
        <v>182.83333333333334</v>
      </c>
      <c r="N6" s="48" t="str">
        <f t="shared" si="2"/>
        <v>H2</v>
      </c>
      <c r="O6" s="49">
        <v>18</v>
      </c>
      <c r="P6" s="47">
        <f>SUM(L6+O6)</f>
        <v>1115</v>
      </c>
      <c r="Q6" s="56"/>
    </row>
    <row r="7" spans="1:17" ht="12.75">
      <c r="A7" s="14">
        <v>2</v>
      </c>
      <c r="B7" s="11" t="s">
        <v>50</v>
      </c>
      <c r="C7" s="7" t="s">
        <v>28</v>
      </c>
      <c r="D7" s="7">
        <v>2</v>
      </c>
      <c r="E7" s="11" t="s">
        <v>39</v>
      </c>
      <c r="F7" s="18">
        <v>158</v>
      </c>
      <c r="G7" s="18">
        <v>148</v>
      </c>
      <c r="H7" s="18">
        <v>176</v>
      </c>
      <c r="I7" s="18">
        <v>164</v>
      </c>
      <c r="J7" s="18">
        <v>172</v>
      </c>
      <c r="K7" s="18">
        <v>179</v>
      </c>
      <c r="L7" s="19">
        <f t="shared" si="0"/>
        <v>997</v>
      </c>
      <c r="M7" s="10">
        <f t="shared" si="1"/>
        <v>166.16666666666666</v>
      </c>
      <c r="N7" s="10" t="str">
        <f t="shared" si="2"/>
        <v>H2</v>
      </c>
      <c r="O7" s="17">
        <v>18</v>
      </c>
      <c r="P7" s="16">
        <f>SUM(L7+O7)</f>
        <v>1015</v>
      </c>
      <c r="Q7" s="33"/>
    </row>
    <row r="8" spans="1:17" ht="13.5" thickBot="1">
      <c r="A8" s="34">
        <v>2</v>
      </c>
      <c r="B8" s="51" t="s">
        <v>51</v>
      </c>
      <c r="C8" s="36" t="s">
        <v>28</v>
      </c>
      <c r="D8" s="36">
        <v>2</v>
      </c>
      <c r="E8" s="51" t="s">
        <v>39</v>
      </c>
      <c r="F8" s="52">
        <v>139</v>
      </c>
      <c r="G8" s="52">
        <v>160</v>
      </c>
      <c r="H8" s="52">
        <v>130</v>
      </c>
      <c r="I8" s="52">
        <v>188</v>
      </c>
      <c r="J8" s="52">
        <v>180</v>
      </c>
      <c r="K8" s="52">
        <v>168</v>
      </c>
      <c r="L8" s="38">
        <f t="shared" si="0"/>
        <v>965</v>
      </c>
      <c r="M8" s="39">
        <f t="shared" si="1"/>
        <v>160.83333333333334</v>
      </c>
      <c r="N8" s="39" t="str">
        <f t="shared" si="2"/>
        <v>H2</v>
      </c>
      <c r="O8" s="40">
        <v>18</v>
      </c>
      <c r="P8" s="41">
        <f>F8+G8+H8+I8+J8+K8+O8</f>
        <v>983</v>
      </c>
      <c r="Q8" s="42">
        <f>SUM(P6:P8)</f>
        <v>3113</v>
      </c>
    </row>
    <row r="9" spans="1:17" ht="12.75">
      <c r="A9" s="43">
        <v>3</v>
      </c>
      <c r="B9" s="44" t="s">
        <v>14</v>
      </c>
      <c r="C9" s="45" t="s">
        <v>28</v>
      </c>
      <c r="D9" s="45">
        <v>1</v>
      </c>
      <c r="E9" s="44" t="s">
        <v>41</v>
      </c>
      <c r="F9" s="54">
        <v>141</v>
      </c>
      <c r="G9" s="54">
        <v>223</v>
      </c>
      <c r="H9" s="54">
        <v>165</v>
      </c>
      <c r="I9" s="54">
        <v>174</v>
      </c>
      <c r="J9" s="54">
        <v>236</v>
      </c>
      <c r="K9" s="54">
        <v>158</v>
      </c>
      <c r="L9" s="47">
        <f t="shared" si="0"/>
        <v>1097</v>
      </c>
      <c r="M9" s="48">
        <f t="shared" si="1"/>
        <v>182.83333333333334</v>
      </c>
      <c r="N9" s="48" t="str">
        <f t="shared" si="2"/>
        <v>H1</v>
      </c>
      <c r="O9" s="49">
        <v>0</v>
      </c>
      <c r="P9" s="47">
        <f>SUM(L9+O9)</f>
        <v>1097</v>
      </c>
      <c r="Q9" s="50"/>
    </row>
    <row r="10" spans="1:17" ht="12.75">
      <c r="A10" s="14">
        <v>3</v>
      </c>
      <c r="B10" s="6" t="s">
        <v>19</v>
      </c>
      <c r="C10" s="7" t="s">
        <v>29</v>
      </c>
      <c r="D10" s="7">
        <v>3</v>
      </c>
      <c r="E10" s="6" t="s">
        <v>41</v>
      </c>
      <c r="F10" s="21">
        <v>201</v>
      </c>
      <c r="G10" s="21">
        <v>154</v>
      </c>
      <c r="H10" s="21">
        <v>165</v>
      </c>
      <c r="I10" s="21">
        <v>134</v>
      </c>
      <c r="J10" s="21">
        <v>119</v>
      </c>
      <c r="K10" s="21">
        <v>175</v>
      </c>
      <c r="L10" s="16">
        <f t="shared" si="0"/>
        <v>948</v>
      </c>
      <c r="M10" s="10">
        <f t="shared" si="1"/>
        <v>158</v>
      </c>
      <c r="N10" s="10" t="str">
        <f t="shared" si="2"/>
        <v>D3</v>
      </c>
      <c r="O10" s="17">
        <v>66</v>
      </c>
      <c r="P10" s="20">
        <f>F10+G10+H10+I10+J10+K10+O10</f>
        <v>1014</v>
      </c>
      <c r="Q10" s="31"/>
    </row>
    <row r="11" spans="1:17" ht="13.5" thickBot="1">
      <c r="A11" s="34">
        <v>3</v>
      </c>
      <c r="B11" s="61" t="s">
        <v>42</v>
      </c>
      <c r="C11" s="36" t="s">
        <v>28</v>
      </c>
      <c r="D11" s="36">
        <v>4</v>
      </c>
      <c r="E11" s="61" t="s">
        <v>41</v>
      </c>
      <c r="F11" s="37">
        <v>125</v>
      </c>
      <c r="G11" s="37">
        <v>139</v>
      </c>
      <c r="H11" s="37">
        <v>151</v>
      </c>
      <c r="I11" s="37">
        <v>145</v>
      </c>
      <c r="J11" s="37">
        <v>184</v>
      </c>
      <c r="K11" s="37">
        <v>148</v>
      </c>
      <c r="L11" s="53">
        <f t="shared" si="0"/>
        <v>892</v>
      </c>
      <c r="M11" s="39">
        <f t="shared" si="1"/>
        <v>148.66666666666666</v>
      </c>
      <c r="N11" s="39" t="str">
        <f t="shared" si="2"/>
        <v>H4</v>
      </c>
      <c r="O11" s="40">
        <v>54</v>
      </c>
      <c r="P11" s="38">
        <f aca="true" t="shared" si="3" ref="P11:P16">SUM(L11+O11)</f>
        <v>946</v>
      </c>
      <c r="Q11" s="42">
        <f>SUM(P9:P11)</f>
        <v>3057</v>
      </c>
    </row>
    <row r="12" spans="1:17" ht="12.75">
      <c r="A12" s="43">
        <v>4</v>
      </c>
      <c r="B12" s="44" t="s">
        <v>17</v>
      </c>
      <c r="C12" s="45" t="s">
        <v>28</v>
      </c>
      <c r="D12" s="45">
        <v>3</v>
      </c>
      <c r="E12" s="44" t="s">
        <v>37</v>
      </c>
      <c r="F12" s="46">
        <v>160</v>
      </c>
      <c r="G12" s="46">
        <v>169</v>
      </c>
      <c r="H12" s="46">
        <v>198</v>
      </c>
      <c r="I12" s="46">
        <v>157</v>
      </c>
      <c r="J12" s="46">
        <v>150</v>
      </c>
      <c r="K12" s="46">
        <v>137</v>
      </c>
      <c r="L12" s="59">
        <f t="shared" si="0"/>
        <v>971</v>
      </c>
      <c r="M12" s="48">
        <f t="shared" si="1"/>
        <v>161.83333333333334</v>
      </c>
      <c r="N12" s="48" t="str">
        <f t="shared" si="2"/>
        <v>H3</v>
      </c>
      <c r="O12" s="49">
        <v>36</v>
      </c>
      <c r="P12" s="47">
        <f t="shared" si="3"/>
        <v>1007</v>
      </c>
      <c r="Q12" s="50"/>
    </row>
    <row r="13" spans="1:17" ht="12.75">
      <c r="A13" s="14">
        <v>4</v>
      </c>
      <c r="B13" s="11" t="s">
        <v>13</v>
      </c>
      <c r="C13" s="7" t="s">
        <v>28</v>
      </c>
      <c r="D13" s="7">
        <v>1</v>
      </c>
      <c r="E13" s="11" t="s">
        <v>37</v>
      </c>
      <c r="F13" s="18">
        <v>167</v>
      </c>
      <c r="G13" s="18">
        <v>169</v>
      </c>
      <c r="H13" s="18">
        <v>163</v>
      </c>
      <c r="I13" s="18">
        <v>162</v>
      </c>
      <c r="J13" s="18">
        <v>150</v>
      </c>
      <c r="K13" s="18">
        <v>164</v>
      </c>
      <c r="L13" s="16">
        <f t="shared" si="0"/>
        <v>975</v>
      </c>
      <c r="M13" s="10">
        <f t="shared" si="1"/>
        <v>162.5</v>
      </c>
      <c r="N13" s="10" t="str">
        <f t="shared" si="2"/>
        <v>H1</v>
      </c>
      <c r="O13" s="17">
        <v>0</v>
      </c>
      <c r="P13" s="16">
        <f t="shared" si="3"/>
        <v>975</v>
      </c>
      <c r="Q13" s="31"/>
    </row>
    <row r="14" spans="1:17" ht="13.5" thickBot="1">
      <c r="A14" s="34">
        <v>4</v>
      </c>
      <c r="B14" s="36" t="s">
        <v>16</v>
      </c>
      <c r="C14" s="36" t="s">
        <v>28</v>
      </c>
      <c r="D14" s="36">
        <v>2</v>
      </c>
      <c r="E14" s="36" t="s">
        <v>37</v>
      </c>
      <c r="F14" s="55">
        <v>139</v>
      </c>
      <c r="G14" s="55">
        <v>157</v>
      </c>
      <c r="H14" s="55">
        <v>123</v>
      </c>
      <c r="I14" s="55">
        <v>191</v>
      </c>
      <c r="J14" s="55">
        <v>160</v>
      </c>
      <c r="K14" s="55">
        <v>184</v>
      </c>
      <c r="L14" s="53">
        <f t="shared" si="0"/>
        <v>954</v>
      </c>
      <c r="M14" s="39">
        <f t="shared" si="1"/>
        <v>159</v>
      </c>
      <c r="N14" s="39" t="str">
        <f t="shared" si="2"/>
        <v>H2</v>
      </c>
      <c r="O14" s="40">
        <v>18</v>
      </c>
      <c r="P14" s="38">
        <f t="shared" si="3"/>
        <v>972</v>
      </c>
      <c r="Q14" s="42">
        <f>SUM(P12:P14)</f>
        <v>2954</v>
      </c>
    </row>
    <row r="15" spans="1:17" ht="12.75">
      <c r="A15" s="43">
        <v>5</v>
      </c>
      <c r="B15" s="69" t="s">
        <v>35</v>
      </c>
      <c r="C15" s="45" t="s">
        <v>28</v>
      </c>
      <c r="D15" s="45">
        <v>3</v>
      </c>
      <c r="E15" s="69" t="s">
        <v>40</v>
      </c>
      <c r="F15" s="46">
        <v>143</v>
      </c>
      <c r="G15" s="46">
        <v>159</v>
      </c>
      <c r="H15" s="46">
        <v>189</v>
      </c>
      <c r="I15" s="46">
        <v>135</v>
      </c>
      <c r="J15" s="46">
        <v>175</v>
      </c>
      <c r="K15" s="46">
        <v>159</v>
      </c>
      <c r="L15" s="47">
        <f>SUM(F15:K15)</f>
        <v>960</v>
      </c>
      <c r="M15" s="48">
        <f>SUM(L15/6)</f>
        <v>160</v>
      </c>
      <c r="N15" s="48" t="str">
        <f>C15&amp;D15</f>
        <v>H3</v>
      </c>
      <c r="O15" s="49">
        <v>36</v>
      </c>
      <c r="P15" s="60">
        <f t="shared" si="3"/>
        <v>996</v>
      </c>
      <c r="Q15" s="56"/>
    </row>
    <row r="16" spans="1:17" ht="12.75">
      <c r="A16" s="14">
        <v>5</v>
      </c>
      <c r="B16" s="8" t="s">
        <v>34</v>
      </c>
      <c r="C16" s="7" t="s">
        <v>28</v>
      </c>
      <c r="D16" s="7">
        <v>3</v>
      </c>
      <c r="E16" s="8" t="s">
        <v>40</v>
      </c>
      <c r="F16" s="15">
        <v>131</v>
      </c>
      <c r="G16" s="15">
        <v>171</v>
      </c>
      <c r="H16" s="15">
        <v>133</v>
      </c>
      <c r="I16" s="15">
        <v>136</v>
      </c>
      <c r="J16" s="15">
        <v>170</v>
      </c>
      <c r="K16" s="15">
        <v>185</v>
      </c>
      <c r="L16" s="19">
        <f>SUM(F16:K16)</f>
        <v>926</v>
      </c>
      <c r="M16" s="10">
        <f>SUM(L16/6)</f>
        <v>154.33333333333334</v>
      </c>
      <c r="N16" s="10" t="str">
        <f>C16&amp;D16</f>
        <v>H3</v>
      </c>
      <c r="O16" s="17">
        <v>36</v>
      </c>
      <c r="P16" s="16">
        <f t="shared" si="3"/>
        <v>962</v>
      </c>
      <c r="Q16" s="31"/>
    </row>
    <row r="17" spans="1:17" ht="13.5" thickBot="1">
      <c r="A17" s="34">
        <v>5</v>
      </c>
      <c r="B17" s="51" t="s">
        <v>44</v>
      </c>
      <c r="C17" s="36" t="s">
        <v>28</v>
      </c>
      <c r="D17" s="36">
        <v>3</v>
      </c>
      <c r="E17" s="51" t="s">
        <v>40</v>
      </c>
      <c r="F17" s="52">
        <v>144</v>
      </c>
      <c r="G17" s="52">
        <v>150</v>
      </c>
      <c r="H17" s="52">
        <v>170</v>
      </c>
      <c r="I17" s="52">
        <v>154</v>
      </c>
      <c r="J17" s="52">
        <v>154</v>
      </c>
      <c r="K17" s="52">
        <v>136</v>
      </c>
      <c r="L17" s="38">
        <f>SUM(F17:K17)</f>
        <v>908</v>
      </c>
      <c r="M17" s="39">
        <f>SUM(L17/6)</f>
        <v>151.33333333333334</v>
      </c>
      <c r="N17" s="39" t="str">
        <f>C17&amp;D17</f>
        <v>H3</v>
      </c>
      <c r="O17" s="40">
        <v>36</v>
      </c>
      <c r="P17" s="41">
        <f>F17+G17+H17+I17+J17+K17+O17</f>
        <v>944</v>
      </c>
      <c r="Q17" s="42">
        <f>SUM(P15:P17)</f>
        <v>2902</v>
      </c>
    </row>
    <row r="18" spans="1:17" ht="12.75">
      <c r="A18" s="43">
        <v>6</v>
      </c>
      <c r="B18" s="8" t="s">
        <v>46</v>
      </c>
      <c r="C18" s="7" t="s">
        <v>28</v>
      </c>
      <c r="D18" s="7">
        <v>3</v>
      </c>
      <c r="E18" s="8" t="s">
        <v>59</v>
      </c>
      <c r="F18" s="15">
        <v>124</v>
      </c>
      <c r="G18" s="15">
        <v>168</v>
      </c>
      <c r="H18" s="15">
        <v>167</v>
      </c>
      <c r="I18" s="15">
        <v>161</v>
      </c>
      <c r="J18" s="15">
        <v>191</v>
      </c>
      <c r="K18" s="15">
        <v>144</v>
      </c>
      <c r="L18" s="47">
        <f t="shared" si="0"/>
        <v>955</v>
      </c>
      <c r="M18" s="48">
        <f t="shared" si="1"/>
        <v>159.16666666666666</v>
      </c>
      <c r="N18" s="48" t="str">
        <f t="shared" si="2"/>
        <v>H3</v>
      </c>
      <c r="O18" s="49">
        <v>36</v>
      </c>
      <c r="P18" s="47">
        <f aca="true" t="shared" si="4" ref="P18:P26">SUM(L18+O18)</f>
        <v>991</v>
      </c>
      <c r="Q18" s="50"/>
    </row>
    <row r="19" spans="1:17" ht="12.75">
      <c r="A19" s="14">
        <v>6</v>
      </c>
      <c r="B19" s="6" t="s">
        <v>55</v>
      </c>
      <c r="C19" s="7" t="s">
        <v>29</v>
      </c>
      <c r="D19" s="7">
        <v>4</v>
      </c>
      <c r="E19" s="6" t="s">
        <v>59</v>
      </c>
      <c r="F19" s="15">
        <v>198</v>
      </c>
      <c r="G19" s="15">
        <v>172</v>
      </c>
      <c r="H19" s="15">
        <v>163</v>
      </c>
      <c r="I19" s="15">
        <v>135</v>
      </c>
      <c r="J19" s="15">
        <v>114</v>
      </c>
      <c r="K19" s="15">
        <v>118</v>
      </c>
      <c r="L19" s="16">
        <f t="shared" si="0"/>
        <v>900</v>
      </c>
      <c r="M19" s="10">
        <f t="shared" si="1"/>
        <v>150</v>
      </c>
      <c r="N19" s="10" t="str">
        <f t="shared" si="2"/>
        <v>D4</v>
      </c>
      <c r="O19" s="17">
        <v>84</v>
      </c>
      <c r="P19" s="16">
        <f t="shared" si="4"/>
        <v>984</v>
      </c>
      <c r="Q19" s="33"/>
    </row>
    <row r="20" spans="1:17" ht="13.5" thickBot="1">
      <c r="A20" s="34">
        <v>6</v>
      </c>
      <c r="B20" s="6" t="s">
        <v>58</v>
      </c>
      <c r="C20" s="7" t="s">
        <v>29</v>
      </c>
      <c r="D20" s="7">
        <v>5</v>
      </c>
      <c r="E20" s="6" t="s">
        <v>59</v>
      </c>
      <c r="F20" s="18">
        <v>147</v>
      </c>
      <c r="G20" s="18">
        <v>155</v>
      </c>
      <c r="H20" s="18">
        <v>120</v>
      </c>
      <c r="I20" s="18">
        <v>139</v>
      </c>
      <c r="J20" s="18">
        <v>115</v>
      </c>
      <c r="K20" s="18">
        <v>136</v>
      </c>
      <c r="L20" s="38">
        <f t="shared" si="0"/>
        <v>812</v>
      </c>
      <c r="M20" s="39">
        <f t="shared" si="1"/>
        <v>135.33333333333334</v>
      </c>
      <c r="N20" s="39" t="str">
        <f t="shared" si="2"/>
        <v>D5</v>
      </c>
      <c r="O20" s="40">
        <v>102</v>
      </c>
      <c r="P20" s="41">
        <f t="shared" si="4"/>
        <v>914</v>
      </c>
      <c r="Q20" s="42">
        <f>SUM(P18:P20)</f>
        <v>2889</v>
      </c>
    </row>
    <row r="21" spans="1:17" ht="12.75">
      <c r="A21" s="43">
        <v>7</v>
      </c>
      <c r="B21" s="44" t="s">
        <v>18</v>
      </c>
      <c r="C21" s="45" t="s">
        <v>28</v>
      </c>
      <c r="D21" s="45">
        <v>3</v>
      </c>
      <c r="E21" s="44" t="s">
        <v>38</v>
      </c>
      <c r="F21" s="54">
        <v>178</v>
      </c>
      <c r="G21" s="54">
        <v>172</v>
      </c>
      <c r="H21" s="54">
        <v>121</v>
      </c>
      <c r="I21" s="54">
        <v>148</v>
      </c>
      <c r="J21" s="54">
        <v>169</v>
      </c>
      <c r="K21" s="54">
        <v>153</v>
      </c>
      <c r="L21" s="47">
        <f t="shared" si="0"/>
        <v>941</v>
      </c>
      <c r="M21" s="48">
        <f t="shared" si="1"/>
        <v>156.83333333333334</v>
      </c>
      <c r="N21" s="48" t="str">
        <f t="shared" si="2"/>
        <v>H3</v>
      </c>
      <c r="O21" s="49">
        <v>36</v>
      </c>
      <c r="P21" s="47">
        <f t="shared" si="4"/>
        <v>977</v>
      </c>
      <c r="Q21" s="50"/>
    </row>
    <row r="22" spans="1:17" ht="12.75">
      <c r="A22" s="14">
        <v>7</v>
      </c>
      <c r="B22" s="11" t="s">
        <v>20</v>
      </c>
      <c r="C22" s="7" t="s">
        <v>28</v>
      </c>
      <c r="D22" s="7">
        <v>4</v>
      </c>
      <c r="E22" s="11" t="s">
        <v>38</v>
      </c>
      <c r="F22" s="18">
        <v>151</v>
      </c>
      <c r="G22" s="18">
        <v>150</v>
      </c>
      <c r="H22" s="18">
        <v>136</v>
      </c>
      <c r="I22" s="18">
        <v>148</v>
      </c>
      <c r="J22" s="18">
        <v>155</v>
      </c>
      <c r="K22" s="18">
        <v>135</v>
      </c>
      <c r="L22" s="16">
        <f t="shared" si="0"/>
        <v>875</v>
      </c>
      <c r="M22" s="10">
        <f t="shared" si="1"/>
        <v>145.83333333333334</v>
      </c>
      <c r="N22" s="10" t="str">
        <f t="shared" si="2"/>
        <v>H4</v>
      </c>
      <c r="O22" s="17">
        <v>54</v>
      </c>
      <c r="P22" s="16">
        <f t="shared" si="4"/>
        <v>929</v>
      </c>
      <c r="Q22" s="33"/>
    </row>
    <row r="23" spans="1:17" ht="13.5" thickBot="1">
      <c r="A23" s="34">
        <v>7</v>
      </c>
      <c r="B23" s="36" t="s">
        <v>56</v>
      </c>
      <c r="C23" s="36" t="s">
        <v>28</v>
      </c>
      <c r="D23" s="36">
        <v>5</v>
      </c>
      <c r="E23" s="36" t="s">
        <v>38</v>
      </c>
      <c r="F23" s="55">
        <v>137</v>
      </c>
      <c r="G23" s="55">
        <v>93</v>
      </c>
      <c r="H23" s="55">
        <v>145</v>
      </c>
      <c r="I23" s="55">
        <v>145</v>
      </c>
      <c r="J23" s="55">
        <v>125</v>
      </c>
      <c r="K23" s="55">
        <v>114</v>
      </c>
      <c r="L23" s="38">
        <f t="shared" si="0"/>
        <v>759</v>
      </c>
      <c r="M23" s="39">
        <f t="shared" si="1"/>
        <v>126.5</v>
      </c>
      <c r="N23" s="39" t="str">
        <f t="shared" si="2"/>
        <v>H5</v>
      </c>
      <c r="O23" s="40">
        <v>72</v>
      </c>
      <c r="P23" s="41">
        <f t="shared" si="4"/>
        <v>831</v>
      </c>
      <c r="Q23" s="42">
        <f>SUM(P21:P23)</f>
        <v>2737</v>
      </c>
    </row>
    <row r="24" spans="1:17" ht="12.75">
      <c r="A24" s="43">
        <v>8</v>
      </c>
      <c r="B24" s="45" t="s">
        <v>54</v>
      </c>
      <c r="C24" s="45" t="s">
        <v>28</v>
      </c>
      <c r="D24" s="45">
        <v>4</v>
      </c>
      <c r="E24" s="45" t="s">
        <v>48</v>
      </c>
      <c r="F24" s="46">
        <v>140</v>
      </c>
      <c r="G24" s="46">
        <v>146</v>
      </c>
      <c r="H24" s="46">
        <v>142</v>
      </c>
      <c r="I24" s="46">
        <v>124</v>
      </c>
      <c r="J24" s="46">
        <v>128</v>
      </c>
      <c r="K24" s="46">
        <v>159</v>
      </c>
      <c r="L24" s="47">
        <f>SUM(F24:K24)</f>
        <v>839</v>
      </c>
      <c r="M24" s="48">
        <f t="shared" si="1"/>
        <v>139.83333333333334</v>
      </c>
      <c r="N24" s="48" t="str">
        <f>C24&amp;D24</f>
        <v>H4</v>
      </c>
      <c r="O24" s="49">
        <v>54</v>
      </c>
      <c r="P24" s="47">
        <f t="shared" si="4"/>
        <v>893</v>
      </c>
      <c r="Q24" s="50"/>
    </row>
    <row r="25" spans="1:17" ht="12.75">
      <c r="A25" s="14">
        <v>8</v>
      </c>
      <c r="B25" s="9" t="s">
        <v>49</v>
      </c>
      <c r="C25" s="7" t="s">
        <v>29</v>
      </c>
      <c r="D25" s="7">
        <v>4</v>
      </c>
      <c r="E25" s="9" t="s">
        <v>48</v>
      </c>
      <c r="F25" s="18">
        <v>100</v>
      </c>
      <c r="G25" s="18">
        <v>150</v>
      </c>
      <c r="H25" s="18">
        <v>136</v>
      </c>
      <c r="I25" s="18">
        <v>129</v>
      </c>
      <c r="J25" s="18">
        <v>144</v>
      </c>
      <c r="K25" s="18">
        <v>139</v>
      </c>
      <c r="L25" s="16">
        <f>SUM(F25:K25)</f>
        <v>798</v>
      </c>
      <c r="M25" s="10">
        <f t="shared" si="1"/>
        <v>133</v>
      </c>
      <c r="N25" s="10" t="str">
        <f>C25&amp;D25</f>
        <v>D4</v>
      </c>
      <c r="O25" s="17">
        <v>84</v>
      </c>
      <c r="P25" s="16">
        <f t="shared" si="4"/>
        <v>882</v>
      </c>
      <c r="Q25" s="33"/>
    </row>
    <row r="26" spans="1:17" ht="13.5" thickBot="1">
      <c r="A26" s="34">
        <v>8</v>
      </c>
      <c r="B26" s="36" t="s">
        <v>47</v>
      </c>
      <c r="C26" s="36" t="s">
        <v>29</v>
      </c>
      <c r="D26" s="36">
        <v>5</v>
      </c>
      <c r="E26" s="36" t="s">
        <v>48</v>
      </c>
      <c r="F26" s="37">
        <v>111</v>
      </c>
      <c r="G26" s="37">
        <v>113</v>
      </c>
      <c r="H26" s="37">
        <v>117</v>
      </c>
      <c r="I26" s="37">
        <v>123</v>
      </c>
      <c r="J26" s="37">
        <v>158</v>
      </c>
      <c r="K26" s="37">
        <v>135</v>
      </c>
      <c r="L26" s="38">
        <f>SUM(F26:K26)</f>
        <v>757</v>
      </c>
      <c r="M26" s="39">
        <f t="shared" si="1"/>
        <v>126.16666666666667</v>
      </c>
      <c r="N26" s="39" t="str">
        <f>C26&amp;D26</f>
        <v>D5</v>
      </c>
      <c r="O26" s="40">
        <v>102</v>
      </c>
      <c r="P26" s="41">
        <f t="shared" si="4"/>
        <v>859</v>
      </c>
      <c r="Q26" s="42">
        <f>SUM(P24:P26)</f>
        <v>2634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V28"/>
  <sheetViews>
    <sheetView workbookViewId="0" topLeftCell="A1">
      <selection activeCell="D45" sqref="D45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3" width="6.28125" style="0" bestFit="1" customWidth="1"/>
    <col min="4" max="4" width="3.421875" style="0" bestFit="1" customWidth="1"/>
    <col min="5" max="5" width="7.7109375" style="0" customWidth="1"/>
    <col min="6" max="11" width="4.7109375" style="0" customWidth="1"/>
    <col min="12" max="12" width="5.7109375" style="0" customWidth="1"/>
    <col min="13" max="13" width="6.7109375" style="0" customWidth="1"/>
    <col min="14" max="14" width="6.7109375" style="0" hidden="1" customWidth="1"/>
    <col min="15" max="15" width="5.140625" style="0" customWidth="1"/>
    <col min="16" max="16" width="7.28125" style="0" bestFit="1" customWidth="1"/>
    <col min="17" max="17" width="5.8515625" style="0" customWidth="1"/>
    <col min="18" max="18" width="5.140625" style="0" customWidth="1"/>
    <col min="19" max="19" width="5.421875" style="0" customWidth="1"/>
    <col min="20" max="20" width="4.8515625" style="0" customWidth="1"/>
    <col min="21" max="21" width="5.140625" style="0" customWidth="1"/>
    <col min="22" max="22" width="5.28125" style="0" customWidth="1"/>
  </cols>
  <sheetData>
    <row r="1" spans="1:22" ht="41.25">
      <c r="A1" s="12" t="s">
        <v>30</v>
      </c>
      <c r="B1" s="1" t="s">
        <v>4</v>
      </c>
      <c r="C1" s="1" t="s">
        <v>27</v>
      </c>
      <c r="D1" s="1" t="s">
        <v>32</v>
      </c>
      <c r="E1" s="1" t="s">
        <v>11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0</v>
      </c>
      <c r="M1" s="4" t="s">
        <v>1</v>
      </c>
      <c r="N1" s="4" t="s">
        <v>31</v>
      </c>
      <c r="O1" s="5" t="s">
        <v>2</v>
      </c>
      <c r="P1" s="13" t="s">
        <v>3</v>
      </c>
      <c r="Q1" s="22" t="s">
        <v>24</v>
      </c>
      <c r="R1" s="23" t="s">
        <v>21</v>
      </c>
      <c r="S1" s="22" t="s">
        <v>25</v>
      </c>
      <c r="T1" s="23" t="s">
        <v>22</v>
      </c>
      <c r="U1" s="22" t="s">
        <v>26</v>
      </c>
      <c r="V1" s="23" t="s">
        <v>23</v>
      </c>
    </row>
    <row r="2" spans="1:22" ht="12.75">
      <c r="A2" s="14">
        <v>1</v>
      </c>
      <c r="B2" s="7" t="s">
        <v>33</v>
      </c>
      <c r="C2" s="7" t="s">
        <v>28</v>
      </c>
      <c r="D2" s="7">
        <v>1</v>
      </c>
      <c r="E2" s="6" t="s">
        <v>36</v>
      </c>
      <c r="F2" s="21">
        <v>190</v>
      </c>
      <c r="G2" s="21">
        <v>238</v>
      </c>
      <c r="H2" s="21">
        <v>167</v>
      </c>
      <c r="I2" s="21">
        <v>184</v>
      </c>
      <c r="J2" s="21">
        <v>234</v>
      </c>
      <c r="K2" s="21">
        <v>161</v>
      </c>
      <c r="L2" s="16">
        <f aca="true" t="shared" si="0" ref="L2:L28">SUM(F2:K2)</f>
        <v>1174</v>
      </c>
      <c r="M2" s="10">
        <f aca="true" t="shared" si="1" ref="M2:M28">SUM(L2/6)</f>
        <v>195.66666666666666</v>
      </c>
      <c r="N2" s="10" t="str">
        <f>C2&amp;D2</f>
        <v>H1</v>
      </c>
      <c r="O2" s="17">
        <v>0</v>
      </c>
      <c r="P2" s="16">
        <f aca="true" t="shared" si="2" ref="P2:P28">SUM(L2+O2)</f>
        <v>1174</v>
      </c>
      <c r="Q2" s="24">
        <f aca="true" t="shared" si="3" ref="Q2:Q28">MIN(F2:K2)</f>
        <v>161</v>
      </c>
      <c r="R2" s="25">
        <f aca="true" t="shared" si="4" ref="R2:R28">RANK(Q2,$Q$2:$Q$26,2)</f>
        <v>25</v>
      </c>
      <c r="S2" s="26">
        <f aca="true" t="shared" si="5" ref="S2:S28">MAX(F2:K2)</f>
        <v>238</v>
      </c>
      <c r="T2" s="27">
        <f aca="true" t="shared" si="6" ref="T2:T28">RANK(S2,$S$2:$S$26,0)</f>
        <v>2</v>
      </c>
      <c r="U2" s="26">
        <f aca="true" t="shared" si="7" ref="U2:U28">S2-Q2</f>
        <v>77</v>
      </c>
      <c r="V2" s="27">
        <f aca="true" t="shared" si="8" ref="V2:V28">RANK(U2,$U$2:$U$26,2)</f>
        <v>21</v>
      </c>
    </row>
    <row r="3" spans="1:22" ht="12.75">
      <c r="A3" s="14">
        <v>2</v>
      </c>
      <c r="B3" s="8" t="s">
        <v>12</v>
      </c>
      <c r="C3" s="7" t="s">
        <v>28</v>
      </c>
      <c r="D3" s="7">
        <v>1</v>
      </c>
      <c r="E3" s="6" t="s">
        <v>36</v>
      </c>
      <c r="F3" s="15">
        <v>137</v>
      </c>
      <c r="G3" s="15">
        <v>182</v>
      </c>
      <c r="H3" s="15">
        <v>170</v>
      </c>
      <c r="I3" s="15">
        <v>173</v>
      </c>
      <c r="J3" s="15">
        <v>177</v>
      </c>
      <c r="K3" s="15">
        <v>161</v>
      </c>
      <c r="L3" s="16">
        <f t="shared" si="0"/>
        <v>1000</v>
      </c>
      <c r="M3" s="10">
        <f t="shared" si="1"/>
        <v>166.66666666666666</v>
      </c>
      <c r="N3" s="10" t="str">
        <f aca="true" t="shared" si="9" ref="N3:N28">C3&amp;D3</f>
        <v>H1</v>
      </c>
      <c r="O3" s="17">
        <v>0</v>
      </c>
      <c r="P3" s="16">
        <f t="shared" si="2"/>
        <v>1000</v>
      </c>
      <c r="Q3" s="24">
        <f t="shared" si="3"/>
        <v>137</v>
      </c>
      <c r="R3" s="25">
        <f t="shared" si="4"/>
        <v>18</v>
      </c>
      <c r="S3" s="26">
        <f t="shared" si="5"/>
        <v>182</v>
      </c>
      <c r="T3" s="27">
        <f t="shared" si="6"/>
        <v>14</v>
      </c>
      <c r="U3" s="26">
        <f t="shared" si="7"/>
        <v>45</v>
      </c>
      <c r="V3" s="27">
        <f t="shared" si="8"/>
        <v>7</v>
      </c>
    </row>
    <row r="4" spans="1:22" ht="12.75">
      <c r="A4" s="14">
        <v>3</v>
      </c>
      <c r="B4" s="6" t="s">
        <v>19</v>
      </c>
      <c r="C4" s="7" t="s">
        <v>29</v>
      </c>
      <c r="D4" s="7">
        <v>3</v>
      </c>
      <c r="E4" s="6" t="s">
        <v>41</v>
      </c>
      <c r="F4" s="21">
        <v>201</v>
      </c>
      <c r="G4" s="21">
        <v>154</v>
      </c>
      <c r="H4" s="21">
        <v>165</v>
      </c>
      <c r="I4" s="21">
        <v>134</v>
      </c>
      <c r="J4" s="21">
        <v>119</v>
      </c>
      <c r="K4" s="21">
        <v>175</v>
      </c>
      <c r="L4" s="16">
        <f t="shared" si="0"/>
        <v>948</v>
      </c>
      <c r="M4" s="10">
        <f t="shared" si="1"/>
        <v>158</v>
      </c>
      <c r="N4" s="10" t="str">
        <f t="shared" si="9"/>
        <v>D3</v>
      </c>
      <c r="O4" s="17">
        <v>66</v>
      </c>
      <c r="P4" s="16">
        <f>SUM(L4+O4)</f>
        <v>1014</v>
      </c>
      <c r="Q4" s="24">
        <f t="shared" si="3"/>
        <v>119</v>
      </c>
      <c r="R4" s="25">
        <f t="shared" si="4"/>
        <v>8</v>
      </c>
      <c r="S4" s="26">
        <f t="shared" si="5"/>
        <v>201</v>
      </c>
      <c r="T4" s="27">
        <f t="shared" si="6"/>
        <v>4</v>
      </c>
      <c r="U4" s="26">
        <f t="shared" si="7"/>
        <v>82</v>
      </c>
      <c r="V4" s="27">
        <f t="shared" si="8"/>
        <v>23</v>
      </c>
    </row>
    <row r="5" spans="1:22" ht="12.75">
      <c r="A5" s="14">
        <v>4</v>
      </c>
      <c r="B5" s="11" t="s">
        <v>13</v>
      </c>
      <c r="C5" s="7" t="s">
        <v>28</v>
      </c>
      <c r="D5" s="7">
        <v>1</v>
      </c>
      <c r="E5" s="11" t="s">
        <v>37</v>
      </c>
      <c r="F5" s="18">
        <v>167</v>
      </c>
      <c r="G5" s="18">
        <v>169</v>
      </c>
      <c r="H5" s="18">
        <v>163</v>
      </c>
      <c r="I5" s="18">
        <v>162</v>
      </c>
      <c r="J5" s="18">
        <v>150</v>
      </c>
      <c r="K5" s="18">
        <v>164</v>
      </c>
      <c r="L5" s="19">
        <f t="shared" si="0"/>
        <v>975</v>
      </c>
      <c r="M5" s="10">
        <f t="shared" si="1"/>
        <v>162.5</v>
      </c>
      <c r="N5" s="10" t="str">
        <f t="shared" si="9"/>
        <v>H1</v>
      </c>
      <c r="O5" s="17">
        <v>0</v>
      </c>
      <c r="P5" s="16">
        <f>SUM(L5+O5)</f>
        <v>975</v>
      </c>
      <c r="Q5" s="24">
        <f t="shared" si="3"/>
        <v>150</v>
      </c>
      <c r="R5" s="25">
        <f t="shared" si="4"/>
        <v>23</v>
      </c>
      <c r="S5" s="26">
        <f t="shared" si="5"/>
        <v>169</v>
      </c>
      <c r="T5" s="27">
        <f t="shared" si="6"/>
        <v>19</v>
      </c>
      <c r="U5" s="26">
        <f t="shared" si="7"/>
        <v>19</v>
      </c>
      <c r="V5" s="27">
        <f t="shared" si="8"/>
        <v>1</v>
      </c>
    </row>
    <row r="6" spans="1:22" ht="12.75">
      <c r="A6" s="14">
        <v>5</v>
      </c>
      <c r="B6" s="6" t="s">
        <v>16</v>
      </c>
      <c r="C6" s="7" t="s">
        <v>28</v>
      </c>
      <c r="D6" s="7">
        <v>2</v>
      </c>
      <c r="E6" s="6" t="s">
        <v>37</v>
      </c>
      <c r="F6" s="21">
        <v>139</v>
      </c>
      <c r="G6" s="21">
        <v>157</v>
      </c>
      <c r="H6" s="21">
        <v>123</v>
      </c>
      <c r="I6" s="21">
        <v>191</v>
      </c>
      <c r="J6" s="21">
        <v>160</v>
      </c>
      <c r="K6" s="21">
        <v>184</v>
      </c>
      <c r="L6" s="16">
        <f t="shared" si="0"/>
        <v>954</v>
      </c>
      <c r="M6" s="10">
        <f t="shared" si="1"/>
        <v>159</v>
      </c>
      <c r="N6" s="10" t="str">
        <f t="shared" si="9"/>
        <v>H2</v>
      </c>
      <c r="O6" s="17">
        <v>18</v>
      </c>
      <c r="P6" s="20">
        <f>SUM(L6+O6)</f>
        <v>972</v>
      </c>
      <c r="Q6" s="24">
        <f t="shared" si="3"/>
        <v>123</v>
      </c>
      <c r="R6" s="25">
        <f t="shared" si="4"/>
        <v>10</v>
      </c>
      <c r="S6" s="26">
        <f t="shared" si="5"/>
        <v>191</v>
      </c>
      <c r="T6" s="27">
        <f t="shared" si="6"/>
        <v>7</v>
      </c>
      <c r="U6" s="26">
        <f t="shared" si="7"/>
        <v>68</v>
      </c>
      <c r="V6" s="27">
        <f t="shared" si="8"/>
        <v>19</v>
      </c>
    </row>
    <row r="7" spans="1:22" ht="12.75">
      <c r="A7" s="14">
        <v>6</v>
      </c>
      <c r="B7" s="6" t="s">
        <v>14</v>
      </c>
      <c r="C7" s="7" t="s">
        <v>28</v>
      </c>
      <c r="D7" s="7">
        <v>1</v>
      </c>
      <c r="E7" s="6" t="s">
        <v>41</v>
      </c>
      <c r="F7" s="21">
        <v>141</v>
      </c>
      <c r="G7" s="21">
        <v>223</v>
      </c>
      <c r="H7" s="21">
        <v>165</v>
      </c>
      <c r="I7" s="21">
        <v>174</v>
      </c>
      <c r="J7" s="21">
        <v>236</v>
      </c>
      <c r="K7" s="21">
        <v>158</v>
      </c>
      <c r="L7" s="16">
        <f t="shared" si="0"/>
        <v>1097</v>
      </c>
      <c r="M7" s="10">
        <f t="shared" si="1"/>
        <v>182.83333333333334</v>
      </c>
      <c r="N7" s="10" t="str">
        <f t="shared" si="9"/>
        <v>H1</v>
      </c>
      <c r="O7" s="17">
        <v>0</v>
      </c>
      <c r="P7" s="20">
        <f t="shared" si="2"/>
        <v>1097</v>
      </c>
      <c r="Q7" s="24">
        <f t="shared" si="3"/>
        <v>141</v>
      </c>
      <c r="R7" s="25">
        <f t="shared" si="4"/>
        <v>21</v>
      </c>
      <c r="S7" s="26">
        <f t="shared" si="5"/>
        <v>236</v>
      </c>
      <c r="T7" s="27">
        <f t="shared" si="6"/>
        <v>3</v>
      </c>
      <c r="U7" s="26">
        <f t="shared" si="7"/>
        <v>95</v>
      </c>
      <c r="V7" s="27">
        <f t="shared" si="8"/>
        <v>25</v>
      </c>
    </row>
    <row r="8" spans="1:22" ht="12.75">
      <c r="A8" s="14">
        <v>7</v>
      </c>
      <c r="B8" s="11" t="s">
        <v>20</v>
      </c>
      <c r="C8" s="7" t="s">
        <v>28</v>
      </c>
      <c r="D8" s="7">
        <v>4</v>
      </c>
      <c r="E8" s="11" t="s">
        <v>38</v>
      </c>
      <c r="F8" s="18">
        <v>151</v>
      </c>
      <c r="G8" s="18">
        <v>150</v>
      </c>
      <c r="H8" s="18">
        <v>136</v>
      </c>
      <c r="I8" s="18">
        <v>148</v>
      </c>
      <c r="J8" s="18">
        <v>155</v>
      </c>
      <c r="K8" s="18">
        <v>135</v>
      </c>
      <c r="L8" s="19">
        <f t="shared" si="0"/>
        <v>875</v>
      </c>
      <c r="M8" s="10">
        <f t="shared" si="1"/>
        <v>145.83333333333334</v>
      </c>
      <c r="N8" s="10" t="str">
        <f t="shared" si="9"/>
        <v>H4</v>
      </c>
      <c r="O8" s="17">
        <v>54</v>
      </c>
      <c r="P8" s="16">
        <f t="shared" si="2"/>
        <v>929</v>
      </c>
      <c r="Q8" s="24">
        <f t="shared" si="3"/>
        <v>135</v>
      </c>
      <c r="R8" s="25">
        <f t="shared" si="4"/>
        <v>15</v>
      </c>
      <c r="S8" s="26">
        <f t="shared" si="5"/>
        <v>155</v>
      </c>
      <c r="T8" s="27">
        <f t="shared" si="6"/>
        <v>21</v>
      </c>
      <c r="U8" s="26">
        <f t="shared" si="7"/>
        <v>20</v>
      </c>
      <c r="V8" s="27">
        <f t="shared" si="8"/>
        <v>2</v>
      </c>
    </row>
    <row r="9" spans="1:22" ht="12.75">
      <c r="A9" s="14">
        <v>8</v>
      </c>
      <c r="B9" s="11" t="s">
        <v>15</v>
      </c>
      <c r="C9" s="7" t="s">
        <v>28</v>
      </c>
      <c r="D9" s="7">
        <v>2</v>
      </c>
      <c r="E9" s="11" t="s">
        <v>39</v>
      </c>
      <c r="F9" s="18">
        <v>178</v>
      </c>
      <c r="G9" s="18">
        <v>160</v>
      </c>
      <c r="H9" s="18">
        <v>241</v>
      </c>
      <c r="I9" s="18">
        <v>168</v>
      </c>
      <c r="J9" s="18">
        <v>173</v>
      </c>
      <c r="K9" s="18">
        <v>177</v>
      </c>
      <c r="L9" s="19">
        <f t="shared" si="0"/>
        <v>1097</v>
      </c>
      <c r="M9" s="10">
        <f t="shared" si="1"/>
        <v>182.83333333333334</v>
      </c>
      <c r="N9" s="10" t="str">
        <f t="shared" si="9"/>
        <v>H2</v>
      </c>
      <c r="O9" s="17">
        <v>18</v>
      </c>
      <c r="P9" s="16">
        <f>SUM(L9+O9)</f>
        <v>1115</v>
      </c>
      <c r="Q9" s="24">
        <f t="shared" si="3"/>
        <v>160</v>
      </c>
      <c r="R9" s="25">
        <f t="shared" si="4"/>
        <v>24</v>
      </c>
      <c r="S9" s="26">
        <f t="shared" si="5"/>
        <v>241</v>
      </c>
      <c r="T9" s="27">
        <f t="shared" si="6"/>
        <v>1</v>
      </c>
      <c r="U9" s="26">
        <f t="shared" si="7"/>
        <v>81</v>
      </c>
      <c r="V9" s="27">
        <f t="shared" si="8"/>
        <v>22</v>
      </c>
    </row>
    <row r="10" spans="1:22" ht="12.75">
      <c r="A10" s="14">
        <v>9</v>
      </c>
      <c r="B10" s="9" t="s">
        <v>50</v>
      </c>
      <c r="C10" s="7" t="s">
        <v>28</v>
      </c>
      <c r="D10" s="7">
        <v>2</v>
      </c>
      <c r="E10" s="9" t="s">
        <v>39</v>
      </c>
      <c r="F10" s="18">
        <v>158</v>
      </c>
      <c r="G10" s="18">
        <v>148</v>
      </c>
      <c r="H10" s="18">
        <v>176</v>
      </c>
      <c r="I10" s="18">
        <v>164</v>
      </c>
      <c r="J10" s="18">
        <v>172</v>
      </c>
      <c r="K10" s="18">
        <v>179</v>
      </c>
      <c r="L10" s="19">
        <f t="shared" si="0"/>
        <v>997</v>
      </c>
      <c r="M10" s="10">
        <f t="shared" si="1"/>
        <v>166.16666666666666</v>
      </c>
      <c r="N10" s="10" t="str">
        <f t="shared" si="9"/>
        <v>H2</v>
      </c>
      <c r="O10" s="17">
        <v>18</v>
      </c>
      <c r="P10" s="16">
        <f>SUM(L10+O10)</f>
        <v>1015</v>
      </c>
      <c r="Q10" s="24">
        <f t="shared" si="3"/>
        <v>148</v>
      </c>
      <c r="R10" s="25">
        <f t="shared" si="4"/>
        <v>22</v>
      </c>
      <c r="S10" s="26">
        <f t="shared" si="5"/>
        <v>179</v>
      </c>
      <c r="T10" s="27">
        <f t="shared" si="6"/>
        <v>15</v>
      </c>
      <c r="U10" s="26">
        <f t="shared" si="7"/>
        <v>31</v>
      </c>
      <c r="V10" s="27">
        <f t="shared" si="8"/>
        <v>3</v>
      </c>
    </row>
    <row r="11" spans="1:22" ht="12.75">
      <c r="A11" s="14">
        <v>10</v>
      </c>
      <c r="B11" s="8" t="s">
        <v>34</v>
      </c>
      <c r="C11" s="7" t="s">
        <v>28</v>
      </c>
      <c r="D11" s="7">
        <v>3</v>
      </c>
      <c r="E11" s="8" t="s">
        <v>40</v>
      </c>
      <c r="F11" s="15">
        <v>131</v>
      </c>
      <c r="G11" s="15">
        <v>171</v>
      </c>
      <c r="H11" s="15">
        <v>133</v>
      </c>
      <c r="I11" s="15">
        <v>136</v>
      </c>
      <c r="J11" s="15">
        <v>170</v>
      </c>
      <c r="K11" s="15">
        <v>185</v>
      </c>
      <c r="L11" s="16">
        <f t="shared" si="0"/>
        <v>926</v>
      </c>
      <c r="M11" s="10">
        <f t="shared" si="1"/>
        <v>154.33333333333334</v>
      </c>
      <c r="N11" s="10" t="str">
        <f t="shared" si="9"/>
        <v>H3</v>
      </c>
      <c r="O11" s="17">
        <v>36</v>
      </c>
      <c r="P11" s="20">
        <f>F11+G11+H11+I11+J11+K11+O11</f>
        <v>962</v>
      </c>
      <c r="Q11" s="24">
        <f t="shared" si="3"/>
        <v>131</v>
      </c>
      <c r="R11" s="25">
        <f t="shared" si="4"/>
        <v>14</v>
      </c>
      <c r="S11" s="26">
        <f t="shared" si="5"/>
        <v>185</v>
      </c>
      <c r="T11" s="27">
        <f t="shared" si="6"/>
        <v>11</v>
      </c>
      <c r="U11" s="26">
        <f t="shared" si="7"/>
        <v>54</v>
      </c>
      <c r="V11" s="27">
        <f t="shared" si="8"/>
        <v>12</v>
      </c>
    </row>
    <row r="12" spans="1:22" ht="12.75">
      <c r="A12" s="14">
        <v>11</v>
      </c>
      <c r="B12" s="6" t="s">
        <v>55</v>
      </c>
      <c r="C12" s="7" t="s">
        <v>29</v>
      </c>
      <c r="D12" s="7">
        <v>4</v>
      </c>
      <c r="E12" s="6" t="s">
        <v>59</v>
      </c>
      <c r="F12" s="15">
        <v>198</v>
      </c>
      <c r="G12" s="15">
        <v>172</v>
      </c>
      <c r="H12" s="15">
        <v>163</v>
      </c>
      <c r="I12" s="15">
        <v>135</v>
      </c>
      <c r="J12" s="15">
        <v>114</v>
      </c>
      <c r="K12" s="15">
        <v>118</v>
      </c>
      <c r="L12" s="16">
        <f t="shared" si="0"/>
        <v>900</v>
      </c>
      <c r="M12" s="10">
        <f t="shared" si="1"/>
        <v>150</v>
      </c>
      <c r="N12" s="10" t="str">
        <f t="shared" si="9"/>
        <v>D4</v>
      </c>
      <c r="O12" s="17">
        <v>84</v>
      </c>
      <c r="P12" s="16">
        <f>SUM(L12+O12)</f>
        <v>984</v>
      </c>
      <c r="Q12" s="24">
        <f t="shared" si="3"/>
        <v>114</v>
      </c>
      <c r="R12" s="25">
        <f t="shared" si="4"/>
        <v>6</v>
      </c>
      <c r="S12" s="26">
        <f t="shared" si="5"/>
        <v>198</v>
      </c>
      <c r="T12" s="27">
        <f t="shared" si="6"/>
        <v>5</v>
      </c>
      <c r="U12" s="26">
        <f t="shared" si="7"/>
        <v>84</v>
      </c>
      <c r="V12" s="27">
        <f t="shared" si="8"/>
        <v>24</v>
      </c>
    </row>
    <row r="13" spans="1:22" ht="12.75">
      <c r="A13" s="14">
        <v>12</v>
      </c>
      <c r="B13" s="6" t="s">
        <v>17</v>
      </c>
      <c r="C13" s="7" t="s">
        <v>28</v>
      </c>
      <c r="D13" s="7">
        <v>3</v>
      </c>
      <c r="E13" s="6" t="s">
        <v>37</v>
      </c>
      <c r="F13" s="15">
        <v>160</v>
      </c>
      <c r="G13" s="15">
        <v>169</v>
      </c>
      <c r="H13" s="15">
        <v>198</v>
      </c>
      <c r="I13" s="15">
        <v>157</v>
      </c>
      <c r="J13" s="15">
        <v>150</v>
      </c>
      <c r="K13" s="15">
        <v>137</v>
      </c>
      <c r="L13" s="16">
        <f t="shared" si="0"/>
        <v>971</v>
      </c>
      <c r="M13" s="10">
        <f t="shared" si="1"/>
        <v>161.83333333333334</v>
      </c>
      <c r="N13" s="10" t="str">
        <f t="shared" si="9"/>
        <v>H3</v>
      </c>
      <c r="O13" s="17">
        <v>36</v>
      </c>
      <c r="P13" s="20">
        <f>F13+G13+H13+I13+J13+K13+O13</f>
        <v>1007</v>
      </c>
      <c r="Q13" s="24">
        <f t="shared" si="3"/>
        <v>137</v>
      </c>
      <c r="R13" s="25">
        <f t="shared" si="4"/>
        <v>18</v>
      </c>
      <c r="S13" s="26">
        <f t="shared" si="5"/>
        <v>198</v>
      </c>
      <c r="T13" s="27">
        <f t="shared" si="6"/>
        <v>5</v>
      </c>
      <c r="U13" s="26">
        <f t="shared" si="7"/>
        <v>61</v>
      </c>
      <c r="V13" s="27">
        <f t="shared" si="8"/>
        <v>17</v>
      </c>
    </row>
    <row r="14" spans="1:22" ht="12.75">
      <c r="A14" s="14">
        <v>13</v>
      </c>
      <c r="B14" s="8" t="s">
        <v>35</v>
      </c>
      <c r="C14" s="7" t="s">
        <v>28</v>
      </c>
      <c r="D14" s="7">
        <v>3</v>
      </c>
      <c r="E14" s="8" t="s">
        <v>40</v>
      </c>
      <c r="F14" s="15">
        <v>143</v>
      </c>
      <c r="G14" s="15">
        <v>159</v>
      </c>
      <c r="H14" s="15">
        <v>189</v>
      </c>
      <c r="I14" s="15">
        <v>135</v>
      </c>
      <c r="J14" s="15">
        <v>175</v>
      </c>
      <c r="K14" s="15">
        <v>159</v>
      </c>
      <c r="L14" s="16">
        <f t="shared" si="0"/>
        <v>960</v>
      </c>
      <c r="M14" s="10">
        <f t="shared" si="1"/>
        <v>160</v>
      </c>
      <c r="N14" s="10" t="str">
        <f t="shared" si="9"/>
        <v>H3</v>
      </c>
      <c r="O14" s="17">
        <v>36</v>
      </c>
      <c r="P14" s="16">
        <f t="shared" si="2"/>
        <v>996</v>
      </c>
      <c r="Q14" s="24">
        <f t="shared" si="3"/>
        <v>135</v>
      </c>
      <c r="R14" s="25">
        <f t="shared" si="4"/>
        <v>15</v>
      </c>
      <c r="S14" s="26">
        <f t="shared" si="5"/>
        <v>189</v>
      </c>
      <c r="T14" s="27">
        <f t="shared" si="6"/>
        <v>9</v>
      </c>
      <c r="U14" s="26">
        <f t="shared" si="7"/>
        <v>54</v>
      </c>
      <c r="V14" s="27">
        <f t="shared" si="8"/>
        <v>12</v>
      </c>
    </row>
    <row r="15" spans="1:22" ht="12.75">
      <c r="A15" s="14">
        <v>14</v>
      </c>
      <c r="B15" s="11" t="s">
        <v>44</v>
      </c>
      <c r="C15" s="7" t="s">
        <v>28</v>
      </c>
      <c r="D15" s="7">
        <v>3</v>
      </c>
      <c r="E15" s="11" t="s">
        <v>40</v>
      </c>
      <c r="F15" s="18">
        <v>144</v>
      </c>
      <c r="G15" s="18">
        <v>150</v>
      </c>
      <c r="H15" s="18">
        <v>170</v>
      </c>
      <c r="I15" s="18">
        <v>154</v>
      </c>
      <c r="J15" s="18">
        <v>154</v>
      </c>
      <c r="K15" s="18">
        <v>136</v>
      </c>
      <c r="L15" s="19">
        <f t="shared" si="0"/>
        <v>908</v>
      </c>
      <c r="M15" s="10">
        <f t="shared" si="1"/>
        <v>151.33333333333334</v>
      </c>
      <c r="N15" s="10" t="str">
        <f t="shared" si="9"/>
        <v>H3</v>
      </c>
      <c r="O15" s="17">
        <v>36</v>
      </c>
      <c r="P15" s="16">
        <f t="shared" si="2"/>
        <v>944</v>
      </c>
      <c r="Q15" s="24">
        <f t="shared" si="3"/>
        <v>136</v>
      </c>
      <c r="R15" s="25">
        <f t="shared" si="4"/>
        <v>17</v>
      </c>
      <c r="S15" s="26">
        <f t="shared" si="5"/>
        <v>170</v>
      </c>
      <c r="T15" s="27">
        <f t="shared" si="6"/>
        <v>18</v>
      </c>
      <c r="U15" s="26">
        <f t="shared" si="7"/>
        <v>34</v>
      </c>
      <c r="V15" s="27">
        <f t="shared" si="8"/>
        <v>5</v>
      </c>
    </row>
    <row r="16" spans="1:22" ht="12.75">
      <c r="A16" s="14">
        <v>15</v>
      </c>
      <c r="B16" s="7" t="s">
        <v>18</v>
      </c>
      <c r="C16" s="7" t="s">
        <v>28</v>
      </c>
      <c r="D16" s="7">
        <v>3</v>
      </c>
      <c r="E16" s="7" t="s">
        <v>38</v>
      </c>
      <c r="F16" s="21">
        <v>178</v>
      </c>
      <c r="G16" s="21">
        <v>172</v>
      </c>
      <c r="H16" s="21">
        <v>121</v>
      </c>
      <c r="I16" s="21">
        <v>148</v>
      </c>
      <c r="J16" s="21">
        <v>169</v>
      </c>
      <c r="K16" s="21">
        <v>153</v>
      </c>
      <c r="L16" s="16">
        <f t="shared" si="0"/>
        <v>941</v>
      </c>
      <c r="M16" s="10">
        <f t="shared" si="1"/>
        <v>156.83333333333334</v>
      </c>
      <c r="N16" s="10" t="str">
        <f t="shared" si="9"/>
        <v>H3</v>
      </c>
      <c r="O16" s="17">
        <v>36</v>
      </c>
      <c r="P16" s="20">
        <f>F16+G16+H16+I16+J16+K16+O16</f>
        <v>977</v>
      </c>
      <c r="Q16" s="24">
        <f t="shared" si="3"/>
        <v>121</v>
      </c>
      <c r="R16" s="25">
        <f t="shared" si="4"/>
        <v>9</v>
      </c>
      <c r="S16" s="26">
        <f t="shared" si="5"/>
        <v>178</v>
      </c>
      <c r="T16" s="27">
        <f t="shared" si="6"/>
        <v>17</v>
      </c>
      <c r="U16" s="26">
        <f t="shared" si="7"/>
        <v>57</v>
      </c>
      <c r="V16" s="27">
        <f t="shared" si="8"/>
        <v>14</v>
      </c>
    </row>
    <row r="17" spans="1:22" ht="12.75">
      <c r="A17" s="14">
        <v>16</v>
      </c>
      <c r="B17" s="6" t="s">
        <v>56</v>
      </c>
      <c r="C17" s="7" t="s">
        <v>28</v>
      </c>
      <c r="D17" s="7">
        <v>5</v>
      </c>
      <c r="E17" s="6" t="s">
        <v>38</v>
      </c>
      <c r="F17" s="21">
        <v>137</v>
      </c>
      <c r="G17" s="21">
        <v>93</v>
      </c>
      <c r="H17" s="21">
        <v>145</v>
      </c>
      <c r="I17" s="21">
        <v>145</v>
      </c>
      <c r="J17" s="21">
        <v>125</v>
      </c>
      <c r="K17" s="21">
        <v>114</v>
      </c>
      <c r="L17" s="16">
        <f t="shared" si="0"/>
        <v>759</v>
      </c>
      <c r="M17" s="10">
        <f t="shared" si="1"/>
        <v>126.5</v>
      </c>
      <c r="N17" s="10" t="str">
        <f t="shared" si="9"/>
        <v>H5</v>
      </c>
      <c r="O17" s="17">
        <v>72</v>
      </c>
      <c r="P17" s="20">
        <f t="shared" si="2"/>
        <v>831</v>
      </c>
      <c r="Q17" s="24">
        <f t="shared" si="3"/>
        <v>93</v>
      </c>
      <c r="R17" s="25">
        <f t="shared" si="4"/>
        <v>1</v>
      </c>
      <c r="S17" s="26">
        <f t="shared" si="5"/>
        <v>145</v>
      </c>
      <c r="T17" s="27">
        <f t="shared" si="6"/>
        <v>24</v>
      </c>
      <c r="U17" s="26">
        <f t="shared" si="7"/>
        <v>52</v>
      </c>
      <c r="V17" s="27">
        <f t="shared" si="8"/>
        <v>11</v>
      </c>
    </row>
    <row r="18" spans="1:22" ht="12.75">
      <c r="A18" s="14">
        <v>17</v>
      </c>
      <c r="B18" s="8" t="s">
        <v>42</v>
      </c>
      <c r="C18" s="7" t="s">
        <v>28</v>
      </c>
      <c r="D18" s="7">
        <v>4</v>
      </c>
      <c r="E18" s="8" t="s">
        <v>41</v>
      </c>
      <c r="F18" s="15">
        <v>125</v>
      </c>
      <c r="G18" s="15">
        <v>139</v>
      </c>
      <c r="H18" s="15">
        <v>151</v>
      </c>
      <c r="I18" s="15">
        <v>145</v>
      </c>
      <c r="J18" s="15">
        <v>184</v>
      </c>
      <c r="K18" s="15">
        <v>148</v>
      </c>
      <c r="L18" s="16">
        <f t="shared" si="0"/>
        <v>892</v>
      </c>
      <c r="M18" s="10">
        <f t="shared" si="1"/>
        <v>148.66666666666666</v>
      </c>
      <c r="N18" s="10" t="str">
        <f t="shared" si="9"/>
        <v>H4</v>
      </c>
      <c r="O18" s="17">
        <v>54</v>
      </c>
      <c r="P18" s="16">
        <f t="shared" si="2"/>
        <v>946</v>
      </c>
      <c r="Q18" s="24">
        <f t="shared" si="3"/>
        <v>125</v>
      </c>
      <c r="R18" s="25">
        <f t="shared" si="4"/>
        <v>12</v>
      </c>
      <c r="S18" s="26">
        <f t="shared" si="5"/>
        <v>184</v>
      </c>
      <c r="T18" s="27">
        <f t="shared" si="6"/>
        <v>12</v>
      </c>
      <c r="U18" s="26">
        <f t="shared" si="7"/>
        <v>59</v>
      </c>
      <c r="V18" s="27">
        <f t="shared" si="8"/>
        <v>16</v>
      </c>
    </row>
    <row r="19" spans="1:22" ht="12.75">
      <c r="A19" s="14">
        <v>18</v>
      </c>
      <c r="B19" s="8" t="s">
        <v>43</v>
      </c>
      <c r="C19" s="7" t="s">
        <v>28</v>
      </c>
      <c r="D19" s="7">
        <v>3</v>
      </c>
      <c r="E19" s="8" t="s">
        <v>60</v>
      </c>
      <c r="F19" s="15">
        <v>152</v>
      </c>
      <c r="G19" s="15">
        <v>169</v>
      </c>
      <c r="H19" s="15">
        <v>134</v>
      </c>
      <c r="I19" s="15">
        <v>179</v>
      </c>
      <c r="J19" s="15">
        <v>165</v>
      </c>
      <c r="K19" s="15">
        <v>104</v>
      </c>
      <c r="L19" s="16">
        <f t="shared" si="0"/>
        <v>903</v>
      </c>
      <c r="M19" s="10">
        <f t="shared" si="1"/>
        <v>150.5</v>
      </c>
      <c r="N19" s="10" t="str">
        <f t="shared" si="9"/>
        <v>H3</v>
      </c>
      <c r="O19" s="17">
        <v>36</v>
      </c>
      <c r="P19" s="16">
        <f>SUM(L19+O19)</f>
        <v>939</v>
      </c>
      <c r="Q19" s="24">
        <f t="shared" si="3"/>
        <v>104</v>
      </c>
      <c r="R19" s="25">
        <f t="shared" si="4"/>
        <v>3</v>
      </c>
      <c r="S19" s="26">
        <f t="shared" si="5"/>
        <v>179</v>
      </c>
      <c r="T19" s="27">
        <f t="shared" si="6"/>
        <v>15</v>
      </c>
      <c r="U19" s="26">
        <f t="shared" si="7"/>
        <v>75</v>
      </c>
      <c r="V19" s="27">
        <f t="shared" si="8"/>
        <v>20</v>
      </c>
    </row>
    <row r="20" spans="1:22" ht="12.75">
      <c r="A20" s="14">
        <v>19</v>
      </c>
      <c r="B20" s="6" t="s">
        <v>57</v>
      </c>
      <c r="C20" s="7" t="s">
        <v>28</v>
      </c>
      <c r="D20" s="7">
        <v>5</v>
      </c>
      <c r="E20" s="6" t="s">
        <v>60</v>
      </c>
      <c r="F20" s="15">
        <v>117</v>
      </c>
      <c r="G20" s="15">
        <v>115</v>
      </c>
      <c r="H20" s="15">
        <v>108</v>
      </c>
      <c r="I20" s="15">
        <v>140</v>
      </c>
      <c r="J20" s="15">
        <v>107</v>
      </c>
      <c r="K20" s="15">
        <v>109</v>
      </c>
      <c r="L20" s="16">
        <f t="shared" si="0"/>
        <v>696</v>
      </c>
      <c r="M20" s="10">
        <f t="shared" si="1"/>
        <v>116</v>
      </c>
      <c r="N20" s="10" t="str">
        <f t="shared" si="9"/>
        <v>H5</v>
      </c>
      <c r="O20" s="17">
        <v>72</v>
      </c>
      <c r="P20" s="16">
        <f t="shared" si="2"/>
        <v>768</v>
      </c>
      <c r="Q20" s="24">
        <f t="shared" si="3"/>
        <v>107</v>
      </c>
      <c r="R20" s="25">
        <f t="shared" si="4"/>
        <v>4</v>
      </c>
      <c r="S20" s="26">
        <f t="shared" si="5"/>
        <v>140</v>
      </c>
      <c r="T20" s="27">
        <f t="shared" si="6"/>
        <v>25</v>
      </c>
      <c r="U20" s="26">
        <f t="shared" si="7"/>
        <v>33</v>
      </c>
      <c r="V20" s="27">
        <f t="shared" si="8"/>
        <v>4</v>
      </c>
    </row>
    <row r="21" spans="1:22" ht="12.75">
      <c r="A21" s="14">
        <v>20</v>
      </c>
      <c r="B21" s="6" t="s">
        <v>58</v>
      </c>
      <c r="C21" s="7" t="s">
        <v>29</v>
      </c>
      <c r="D21" s="7">
        <v>5</v>
      </c>
      <c r="E21" s="6" t="s">
        <v>59</v>
      </c>
      <c r="F21" s="18">
        <v>147</v>
      </c>
      <c r="G21" s="18">
        <v>155</v>
      </c>
      <c r="H21" s="18">
        <v>120</v>
      </c>
      <c r="I21" s="18">
        <v>139</v>
      </c>
      <c r="J21" s="18">
        <v>115</v>
      </c>
      <c r="K21" s="18">
        <v>136</v>
      </c>
      <c r="L21" s="16">
        <f t="shared" si="0"/>
        <v>812</v>
      </c>
      <c r="M21" s="10">
        <f t="shared" si="1"/>
        <v>135.33333333333334</v>
      </c>
      <c r="N21" s="10" t="str">
        <f t="shared" si="9"/>
        <v>D5</v>
      </c>
      <c r="O21" s="17">
        <v>102</v>
      </c>
      <c r="P21" s="16">
        <f t="shared" si="2"/>
        <v>914</v>
      </c>
      <c r="Q21" s="24">
        <f t="shared" si="3"/>
        <v>115</v>
      </c>
      <c r="R21" s="25">
        <f t="shared" si="4"/>
        <v>7</v>
      </c>
      <c r="S21" s="26">
        <f t="shared" si="5"/>
        <v>155</v>
      </c>
      <c r="T21" s="27">
        <f t="shared" si="6"/>
        <v>21</v>
      </c>
      <c r="U21" s="26">
        <f t="shared" si="7"/>
        <v>40</v>
      </c>
      <c r="V21" s="27">
        <f t="shared" si="8"/>
        <v>6</v>
      </c>
    </row>
    <row r="22" spans="1:22" ht="12.75">
      <c r="A22" s="14">
        <v>21</v>
      </c>
      <c r="B22" s="8" t="s">
        <v>46</v>
      </c>
      <c r="C22" s="7" t="s">
        <v>28</v>
      </c>
      <c r="D22" s="7">
        <v>3</v>
      </c>
      <c r="E22" s="8" t="s">
        <v>59</v>
      </c>
      <c r="F22" s="15">
        <v>124</v>
      </c>
      <c r="G22" s="15">
        <v>168</v>
      </c>
      <c r="H22" s="15">
        <v>167</v>
      </c>
      <c r="I22" s="15">
        <v>161</v>
      </c>
      <c r="J22" s="15">
        <v>191</v>
      </c>
      <c r="K22" s="15">
        <v>144</v>
      </c>
      <c r="L22" s="16">
        <f t="shared" si="0"/>
        <v>955</v>
      </c>
      <c r="M22" s="10">
        <f t="shared" si="1"/>
        <v>159.16666666666666</v>
      </c>
      <c r="N22" s="10" t="str">
        <f t="shared" si="9"/>
        <v>H3</v>
      </c>
      <c r="O22" s="17">
        <v>36</v>
      </c>
      <c r="P22" s="16">
        <f t="shared" si="2"/>
        <v>991</v>
      </c>
      <c r="Q22" s="24">
        <f t="shared" si="3"/>
        <v>124</v>
      </c>
      <c r="R22" s="25">
        <f t="shared" si="4"/>
        <v>11</v>
      </c>
      <c r="S22" s="26">
        <f t="shared" si="5"/>
        <v>191</v>
      </c>
      <c r="T22" s="27">
        <f t="shared" si="6"/>
        <v>7</v>
      </c>
      <c r="U22" s="26">
        <f t="shared" si="7"/>
        <v>67</v>
      </c>
      <c r="V22" s="27">
        <f t="shared" si="8"/>
        <v>18</v>
      </c>
    </row>
    <row r="23" spans="1:22" ht="12.75">
      <c r="A23" s="14">
        <v>22</v>
      </c>
      <c r="B23" s="6" t="s">
        <v>47</v>
      </c>
      <c r="C23" s="7" t="s">
        <v>29</v>
      </c>
      <c r="D23" s="7">
        <v>5</v>
      </c>
      <c r="E23" s="6" t="s">
        <v>48</v>
      </c>
      <c r="F23" s="15">
        <v>111</v>
      </c>
      <c r="G23" s="15">
        <v>113</v>
      </c>
      <c r="H23" s="15">
        <v>117</v>
      </c>
      <c r="I23" s="15">
        <v>123</v>
      </c>
      <c r="J23" s="15">
        <v>158</v>
      </c>
      <c r="K23" s="15">
        <v>135</v>
      </c>
      <c r="L23" s="16">
        <f t="shared" si="0"/>
        <v>757</v>
      </c>
      <c r="M23" s="10">
        <f t="shared" si="1"/>
        <v>126.16666666666667</v>
      </c>
      <c r="N23" s="10" t="str">
        <f t="shared" si="9"/>
        <v>D5</v>
      </c>
      <c r="O23" s="17">
        <v>102</v>
      </c>
      <c r="P23" s="16">
        <f t="shared" si="2"/>
        <v>859</v>
      </c>
      <c r="Q23" s="24">
        <f t="shared" si="3"/>
        <v>111</v>
      </c>
      <c r="R23" s="25">
        <f t="shared" si="4"/>
        <v>5</v>
      </c>
      <c r="S23" s="26">
        <f t="shared" si="5"/>
        <v>158</v>
      </c>
      <c r="T23" s="27">
        <f t="shared" si="6"/>
        <v>20</v>
      </c>
      <c r="U23" s="26">
        <f t="shared" si="7"/>
        <v>47</v>
      </c>
      <c r="V23" s="27">
        <f t="shared" si="8"/>
        <v>9</v>
      </c>
    </row>
    <row r="24" spans="1:22" ht="12.75">
      <c r="A24" s="14">
        <v>23</v>
      </c>
      <c r="B24" s="9" t="s">
        <v>49</v>
      </c>
      <c r="C24" s="7" t="s">
        <v>29</v>
      </c>
      <c r="D24" s="7">
        <v>4</v>
      </c>
      <c r="E24" s="9" t="s">
        <v>48</v>
      </c>
      <c r="F24" s="18">
        <v>100</v>
      </c>
      <c r="G24" s="18">
        <v>150</v>
      </c>
      <c r="H24" s="18">
        <v>136</v>
      </c>
      <c r="I24" s="18">
        <v>129</v>
      </c>
      <c r="J24" s="18">
        <v>144</v>
      </c>
      <c r="K24" s="18">
        <v>139</v>
      </c>
      <c r="L24" s="16">
        <f t="shared" si="0"/>
        <v>798</v>
      </c>
      <c r="M24" s="10">
        <f t="shared" si="1"/>
        <v>133</v>
      </c>
      <c r="N24" s="10" t="str">
        <f t="shared" si="9"/>
        <v>D4</v>
      </c>
      <c r="O24" s="17">
        <v>84</v>
      </c>
      <c r="P24" s="16">
        <f t="shared" si="2"/>
        <v>882</v>
      </c>
      <c r="Q24" s="24">
        <f t="shared" si="3"/>
        <v>100</v>
      </c>
      <c r="R24" s="25">
        <f t="shared" si="4"/>
        <v>2</v>
      </c>
      <c r="S24" s="26">
        <f t="shared" si="5"/>
        <v>150</v>
      </c>
      <c r="T24" s="27">
        <f t="shared" si="6"/>
        <v>23</v>
      </c>
      <c r="U24" s="26">
        <f t="shared" si="7"/>
        <v>50</v>
      </c>
      <c r="V24" s="27">
        <f t="shared" si="8"/>
        <v>10</v>
      </c>
    </row>
    <row r="25" spans="1:22" ht="12.75">
      <c r="A25" s="14">
        <v>24</v>
      </c>
      <c r="B25" s="9" t="s">
        <v>51</v>
      </c>
      <c r="C25" s="7" t="s">
        <v>28</v>
      </c>
      <c r="D25" s="7">
        <v>2</v>
      </c>
      <c r="E25" s="9" t="s">
        <v>39</v>
      </c>
      <c r="F25" s="18">
        <v>139</v>
      </c>
      <c r="G25" s="18">
        <v>160</v>
      </c>
      <c r="H25" s="18">
        <v>130</v>
      </c>
      <c r="I25" s="18">
        <v>188</v>
      </c>
      <c r="J25" s="18">
        <v>180</v>
      </c>
      <c r="K25" s="18">
        <v>168</v>
      </c>
      <c r="L25" s="16">
        <f t="shared" si="0"/>
        <v>965</v>
      </c>
      <c r="M25" s="10">
        <f t="shared" si="1"/>
        <v>160.83333333333334</v>
      </c>
      <c r="N25" s="10" t="str">
        <f t="shared" si="9"/>
        <v>H2</v>
      </c>
      <c r="O25" s="17">
        <v>18</v>
      </c>
      <c r="P25" s="16">
        <f t="shared" si="2"/>
        <v>983</v>
      </c>
      <c r="Q25" s="24">
        <f t="shared" si="3"/>
        <v>130</v>
      </c>
      <c r="R25" s="25">
        <f t="shared" si="4"/>
        <v>13</v>
      </c>
      <c r="S25" s="26">
        <f t="shared" si="5"/>
        <v>188</v>
      </c>
      <c r="T25" s="27">
        <f t="shared" si="6"/>
        <v>10</v>
      </c>
      <c r="U25" s="26">
        <f t="shared" si="7"/>
        <v>58</v>
      </c>
      <c r="V25" s="27">
        <f t="shared" si="8"/>
        <v>15</v>
      </c>
    </row>
    <row r="26" spans="1:22" ht="12.75">
      <c r="A26" s="14">
        <v>25</v>
      </c>
      <c r="B26" s="7" t="s">
        <v>52</v>
      </c>
      <c r="C26" s="7" t="s">
        <v>28</v>
      </c>
      <c r="D26" s="7">
        <v>2</v>
      </c>
      <c r="E26" s="7" t="s">
        <v>36</v>
      </c>
      <c r="F26" s="15">
        <v>138</v>
      </c>
      <c r="G26" s="15">
        <v>181</v>
      </c>
      <c r="H26" s="15">
        <v>148</v>
      </c>
      <c r="I26" s="15">
        <v>164</v>
      </c>
      <c r="J26" s="15">
        <v>183</v>
      </c>
      <c r="K26" s="15">
        <v>179</v>
      </c>
      <c r="L26" s="16">
        <f t="shared" si="0"/>
        <v>993</v>
      </c>
      <c r="M26" s="10">
        <f t="shared" si="1"/>
        <v>165.5</v>
      </c>
      <c r="N26" s="10" t="str">
        <f t="shared" si="9"/>
        <v>H2</v>
      </c>
      <c r="O26" s="17">
        <v>18</v>
      </c>
      <c r="P26" s="16">
        <f t="shared" si="2"/>
        <v>1011</v>
      </c>
      <c r="Q26" s="24">
        <f t="shared" si="3"/>
        <v>138</v>
      </c>
      <c r="R26" s="25">
        <f t="shared" si="4"/>
        <v>20</v>
      </c>
      <c r="S26" s="26">
        <f t="shared" si="5"/>
        <v>183</v>
      </c>
      <c r="T26" s="27">
        <f t="shared" si="6"/>
        <v>13</v>
      </c>
      <c r="U26" s="26">
        <f t="shared" si="7"/>
        <v>45</v>
      </c>
      <c r="V26" s="27">
        <f t="shared" si="8"/>
        <v>7</v>
      </c>
    </row>
    <row r="27" spans="1:22" ht="12.75">
      <c r="A27" s="14">
        <v>26</v>
      </c>
      <c r="B27" s="9" t="s">
        <v>53</v>
      </c>
      <c r="C27" s="7" t="s">
        <v>29</v>
      </c>
      <c r="D27" s="7">
        <v>3</v>
      </c>
      <c r="E27" s="9" t="s">
        <v>60</v>
      </c>
      <c r="F27" s="18">
        <v>181</v>
      </c>
      <c r="G27" s="18">
        <v>116</v>
      </c>
      <c r="H27" s="18">
        <v>129</v>
      </c>
      <c r="I27" s="18">
        <v>127</v>
      </c>
      <c r="J27" s="18">
        <v>136</v>
      </c>
      <c r="K27" s="18">
        <v>156</v>
      </c>
      <c r="L27" s="16">
        <f t="shared" si="0"/>
        <v>845</v>
      </c>
      <c r="M27" s="10">
        <f t="shared" si="1"/>
        <v>140.83333333333334</v>
      </c>
      <c r="N27" s="10" t="str">
        <f t="shared" si="9"/>
        <v>D3</v>
      </c>
      <c r="O27" s="17">
        <v>66</v>
      </c>
      <c r="P27" s="16">
        <f t="shared" si="2"/>
        <v>911</v>
      </c>
      <c r="Q27" s="24">
        <f t="shared" si="3"/>
        <v>116</v>
      </c>
      <c r="R27" s="25" t="e">
        <f t="shared" si="4"/>
        <v>#N/A</v>
      </c>
      <c r="S27" s="26">
        <f t="shared" si="5"/>
        <v>181</v>
      </c>
      <c r="T27" s="27" t="e">
        <f t="shared" si="6"/>
        <v>#N/A</v>
      </c>
      <c r="U27" s="26">
        <f t="shared" si="7"/>
        <v>65</v>
      </c>
      <c r="V27" s="27" t="e">
        <f t="shared" si="8"/>
        <v>#N/A</v>
      </c>
    </row>
    <row r="28" spans="1:22" ht="12.75">
      <c r="A28" s="14">
        <v>27</v>
      </c>
      <c r="B28" s="7" t="s">
        <v>54</v>
      </c>
      <c r="C28" s="7" t="s">
        <v>28</v>
      </c>
      <c r="D28" s="7">
        <v>4</v>
      </c>
      <c r="E28" s="7" t="s">
        <v>48</v>
      </c>
      <c r="F28" s="15">
        <v>140</v>
      </c>
      <c r="G28" s="15">
        <v>146</v>
      </c>
      <c r="H28" s="15">
        <v>142</v>
      </c>
      <c r="I28" s="15">
        <v>124</v>
      </c>
      <c r="J28" s="15">
        <v>128</v>
      </c>
      <c r="K28" s="15">
        <v>159</v>
      </c>
      <c r="L28" s="16">
        <f t="shared" si="0"/>
        <v>839</v>
      </c>
      <c r="M28" s="10">
        <f t="shared" si="1"/>
        <v>139.83333333333334</v>
      </c>
      <c r="N28" s="10" t="str">
        <f t="shared" si="9"/>
        <v>H4</v>
      </c>
      <c r="O28" s="17">
        <v>54</v>
      </c>
      <c r="P28" s="16">
        <f t="shared" si="2"/>
        <v>893</v>
      </c>
      <c r="Q28" s="24">
        <f t="shared" si="3"/>
        <v>124</v>
      </c>
      <c r="R28" s="25">
        <f t="shared" si="4"/>
        <v>11</v>
      </c>
      <c r="S28" s="26">
        <f t="shared" si="5"/>
        <v>159</v>
      </c>
      <c r="T28" s="27" t="e">
        <f t="shared" si="6"/>
        <v>#N/A</v>
      </c>
      <c r="U28" s="26">
        <f t="shared" si="7"/>
        <v>35</v>
      </c>
      <c r="V28" s="27" t="e">
        <f t="shared" si="8"/>
        <v>#N/A</v>
      </c>
    </row>
  </sheetData>
  <conditionalFormatting sqref="R2:R28 V2:V28 T2:T28">
    <cfRule type="cellIs" priority="1" dxfId="0" operator="between" stopIfTrue="1">
      <formula>1</formula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Odd Larønningen</cp:lastModifiedBy>
  <cp:lastPrinted>2006-04-26T13:37:43Z</cp:lastPrinted>
  <dcterms:created xsi:type="dcterms:W3CDTF">2003-01-05T18:49:20Z</dcterms:created>
  <dcterms:modified xsi:type="dcterms:W3CDTF">2007-11-19T15:39:10Z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-2125735286</vt:i4>
  </property>
  <property fmtid="{D5CDD505-2E9C-101B-9397-08002B2CF9AE}" pid="3" name="_EmailSubject">
    <vt:lpwstr>Jarlsberg Open</vt:lpwstr>
  </property>
  <property fmtid="{D5CDD505-2E9C-101B-9397-08002B2CF9AE}" pid="4" name="_AuthorEmail">
    <vt:lpwstr>trondsve@online.no</vt:lpwstr>
  </property>
  <property fmtid="{D5CDD505-2E9C-101B-9397-08002B2CF9AE}" pid="5" name="_AuthorEmailDisplayName">
    <vt:lpwstr>Trond Svendsen</vt:lpwstr>
  </property>
  <property fmtid="{D5CDD505-2E9C-101B-9397-08002B2CF9AE}" pid="6" name="_ReviewingToolsShownOnce">
    <vt:lpwstr/>
  </property>
</Properties>
</file>